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9075"/>
  </bookViews>
  <sheets>
    <sheet name="日程" sheetId="3" r:id="rId1"/>
    <sheet name="勝敗表" sheetId="1" r:id="rId2"/>
    <sheet name="連絡先名簿" sheetId="4" r:id="rId3"/>
    <sheet name="日程検討" sheetId="2" r:id="rId4"/>
  </sheets>
  <definedNames>
    <definedName name="_xlnm._FilterDatabase" localSheetId="3" hidden="1">日程検討!$A$1:$H$60</definedName>
  </definedNames>
  <calcPr calcId="152511" concurrentCalc="0"/>
</workbook>
</file>

<file path=xl/calcChain.xml><?xml version="1.0" encoding="utf-8"?>
<calcChain xmlns="http://schemas.openxmlformats.org/spreadsheetml/2006/main">
  <c r="I60" i="2" l="1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" i="2"/>
  <c r="I5" i="2"/>
  <c r="I6" i="2"/>
  <c r="I7" i="2"/>
  <c r="I8" i="2"/>
  <c r="I9" i="2"/>
  <c r="I3" i="2"/>
  <c r="I2" i="2"/>
  <c r="Y3" i="1"/>
  <c r="X3" i="1"/>
  <c r="D26" i="1"/>
  <c r="B26" i="1"/>
  <c r="B25" i="1"/>
  <c r="D24" i="1"/>
  <c r="B24" i="1"/>
  <c r="B23" i="1"/>
  <c r="G26" i="1"/>
  <c r="E26" i="1"/>
  <c r="E25" i="1"/>
  <c r="G24" i="1"/>
  <c r="E24" i="1"/>
  <c r="E23" i="1"/>
  <c r="D22" i="1"/>
  <c r="B22" i="1"/>
  <c r="B21" i="1"/>
  <c r="D20" i="1"/>
  <c r="B20" i="1"/>
  <c r="J26" i="1"/>
  <c r="H26" i="1"/>
  <c r="H25" i="1"/>
  <c r="J24" i="1"/>
  <c r="H24" i="1"/>
  <c r="H23" i="1"/>
  <c r="G22" i="1"/>
  <c r="E22" i="1"/>
  <c r="E21" i="1"/>
  <c r="G20" i="1"/>
  <c r="E20" i="1"/>
  <c r="E19" i="1"/>
  <c r="D18" i="1"/>
  <c r="B18" i="1"/>
  <c r="B17" i="1"/>
  <c r="D16" i="1"/>
  <c r="B16" i="1"/>
  <c r="B15" i="1"/>
  <c r="M26" i="1"/>
  <c r="K26" i="1"/>
  <c r="K25" i="1"/>
  <c r="M24" i="1"/>
  <c r="K24" i="1"/>
  <c r="K23" i="1"/>
  <c r="J22" i="1"/>
  <c r="H22" i="1"/>
  <c r="H21" i="1"/>
  <c r="J20" i="1"/>
  <c r="H20" i="1"/>
  <c r="H19" i="1"/>
  <c r="G18" i="1"/>
  <c r="E18" i="1"/>
  <c r="E17" i="1"/>
  <c r="G16" i="1"/>
  <c r="E16" i="1"/>
  <c r="E15" i="1"/>
  <c r="D14" i="1"/>
  <c r="B14" i="1"/>
  <c r="D12" i="1"/>
  <c r="Y11" i="1"/>
  <c r="B12" i="1"/>
  <c r="P26" i="1"/>
  <c r="N26" i="1"/>
  <c r="N25" i="1"/>
  <c r="P24" i="1"/>
  <c r="N24" i="1"/>
  <c r="N23" i="1"/>
  <c r="M22" i="1"/>
  <c r="K22" i="1"/>
  <c r="K21" i="1"/>
  <c r="M20" i="1"/>
  <c r="K20" i="1"/>
  <c r="K19" i="1"/>
  <c r="J18" i="1"/>
  <c r="H18" i="1"/>
  <c r="H17" i="1"/>
  <c r="J16" i="1"/>
  <c r="H16" i="1"/>
  <c r="H15" i="1"/>
  <c r="G14" i="1"/>
  <c r="E14" i="1"/>
  <c r="E13" i="1"/>
  <c r="G12" i="1"/>
  <c r="E12" i="1"/>
  <c r="D10" i="1"/>
  <c r="B10" i="1"/>
  <c r="B8" i="1"/>
  <c r="D8" i="1"/>
  <c r="B7" i="1"/>
  <c r="Q21" i="1"/>
  <c r="Q19" i="1"/>
  <c r="Q17" i="1"/>
  <c r="N17" i="1"/>
  <c r="Q15" i="1"/>
  <c r="N15" i="1"/>
  <c r="Q13" i="1"/>
  <c r="N13" i="1"/>
  <c r="K13" i="1"/>
  <c r="Q11" i="1"/>
  <c r="N11" i="1"/>
  <c r="K11" i="1"/>
  <c r="Q9" i="1"/>
  <c r="N9" i="1"/>
  <c r="K9" i="1"/>
  <c r="H9" i="1"/>
  <c r="Q7" i="1"/>
  <c r="N7" i="1"/>
  <c r="K7" i="1"/>
  <c r="H7" i="1"/>
  <c r="Q5" i="1"/>
  <c r="N5" i="1"/>
  <c r="K5" i="1"/>
  <c r="H5" i="1"/>
  <c r="E5" i="1"/>
  <c r="H3" i="1"/>
  <c r="K3" i="1"/>
  <c r="N3" i="1"/>
  <c r="Q3" i="1"/>
  <c r="E3" i="1"/>
  <c r="Z3" i="1"/>
  <c r="Y7" i="1"/>
  <c r="B9" i="1"/>
  <c r="E11" i="1"/>
  <c r="B13" i="1"/>
  <c r="Y19" i="1"/>
  <c r="X23" i="1"/>
  <c r="V23" i="1"/>
  <c r="Y23" i="1"/>
  <c r="X19" i="1"/>
  <c r="Y15" i="1"/>
  <c r="B19" i="1"/>
  <c r="U19" i="1"/>
  <c r="X15" i="1"/>
  <c r="X11" i="1"/>
  <c r="Z11" i="1"/>
  <c r="X7" i="1"/>
  <c r="B11" i="1"/>
  <c r="Z23" i="1"/>
  <c r="V3" i="1"/>
  <c r="U15" i="1"/>
  <c r="U3" i="1"/>
  <c r="U23" i="1"/>
  <c r="T23" i="1"/>
  <c r="T19" i="1"/>
  <c r="T3" i="1"/>
  <c r="Z15" i="1"/>
  <c r="V19" i="1"/>
  <c r="Z7" i="1"/>
  <c r="V11" i="1"/>
  <c r="U11" i="1"/>
  <c r="Z19" i="1"/>
  <c r="T11" i="1"/>
  <c r="W19" i="1"/>
  <c r="V7" i="1"/>
  <c r="U7" i="1"/>
  <c r="W3" i="1"/>
  <c r="T15" i="1"/>
  <c r="V15" i="1"/>
  <c r="W23" i="1"/>
  <c r="T7" i="1"/>
  <c r="W11" i="1"/>
  <c r="W7" i="1"/>
  <c r="W15" i="1"/>
</calcChain>
</file>

<file path=xl/sharedStrings.xml><?xml version="1.0" encoding="utf-8"?>
<sst xmlns="http://schemas.openxmlformats.org/spreadsheetml/2006/main" count="734" uniqueCount="120">
  <si>
    <r>
      <rPr>
        <sz val="12"/>
        <color rgb="FF000000"/>
        <rFont val="ＭＳ Ｐゴシック"/>
        <family val="3"/>
        <charset val="128"/>
      </rPr>
      <t>高崎</t>
    </r>
    <r>
      <rPr>
        <sz val="12"/>
        <color rgb="FF000000"/>
        <rFont val="Calibri"/>
        <family val="2"/>
      </rPr>
      <t>FC</t>
    </r>
    <phoneticPr fontId="4"/>
  </si>
  <si>
    <r>
      <rPr>
        <sz val="12"/>
        <color rgb="FF000000"/>
        <rFont val="ＭＳ Ｐゴシック"/>
        <family val="3"/>
        <charset val="128"/>
      </rPr>
      <t>太南</t>
    </r>
    <r>
      <rPr>
        <sz val="12"/>
        <color rgb="FF000000"/>
        <rFont val="Calibri"/>
        <family val="2"/>
      </rPr>
      <t>FC </t>
    </r>
    <phoneticPr fontId="4"/>
  </si>
  <si>
    <r>
      <rPr>
        <sz val="12"/>
        <color rgb="FF000000"/>
        <rFont val="ＭＳ Ｐゴシック"/>
        <family val="3"/>
        <charset val="128"/>
      </rPr>
      <t>パレイストラ</t>
    </r>
    <r>
      <rPr>
        <sz val="12"/>
        <color rgb="FF000000"/>
        <rFont val="Calibri"/>
        <family val="2"/>
      </rPr>
      <t/>
    </r>
    <phoneticPr fontId="4"/>
  </si>
  <si>
    <t>前橋エコー</t>
    <phoneticPr fontId="4"/>
  </si>
  <si>
    <t>ジラーフ</t>
    <phoneticPr fontId="4"/>
  </si>
  <si>
    <t>大泉FC</t>
    <rPh sb="0" eb="4">
      <t>オオイズミｆｃ</t>
    </rPh>
    <phoneticPr fontId="4"/>
  </si>
  <si>
    <t>勝</t>
    <rPh sb="0" eb="1">
      <t>カチ</t>
    </rPh>
    <phoneticPr fontId="4"/>
  </si>
  <si>
    <t>負</t>
    <rPh sb="0" eb="1">
      <t>マケ</t>
    </rPh>
    <phoneticPr fontId="4"/>
  </si>
  <si>
    <t>分</t>
    <rPh sb="0" eb="1">
      <t>ワケ</t>
    </rPh>
    <phoneticPr fontId="4"/>
  </si>
  <si>
    <t>得</t>
    <rPh sb="0" eb="1">
      <t>トク</t>
    </rPh>
    <phoneticPr fontId="4"/>
  </si>
  <si>
    <t>失</t>
    <rPh sb="0" eb="1">
      <t>シツ</t>
    </rPh>
    <phoneticPr fontId="4"/>
  </si>
  <si>
    <t>勝ち点</t>
    <rPh sb="0" eb="1">
      <t>カ</t>
    </rPh>
    <rPh sb="2" eb="3">
      <t>テン</t>
    </rPh>
    <phoneticPr fontId="4"/>
  </si>
  <si>
    <t>順位</t>
    <rPh sb="0" eb="2">
      <t>ジュンイ</t>
    </rPh>
    <phoneticPr fontId="4"/>
  </si>
  <si>
    <t>得失差</t>
    <rPh sb="0" eb="2">
      <t>トクシツ</t>
    </rPh>
    <rPh sb="2" eb="3">
      <t>サ</t>
    </rPh>
    <phoneticPr fontId="4"/>
  </si>
  <si>
    <t>-</t>
    <phoneticPr fontId="4"/>
  </si>
  <si>
    <t>土</t>
    <rPh sb="0" eb="1">
      <t>ド</t>
    </rPh>
    <phoneticPr fontId="6"/>
  </si>
  <si>
    <t>日</t>
  </si>
  <si>
    <t>月</t>
  </si>
  <si>
    <t>日</t>
    <rPh sb="0" eb="1">
      <t>ニチ</t>
    </rPh>
    <phoneticPr fontId="6"/>
  </si>
  <si>
    <t>月</t>
    <rPh sb="0" eb="1">
      <t>ゲツ</t>
    </rPh>
    <phoneticPr fontId="6"/>
  </si>
  <si>
    <t>火</t>
    <rPh sb="0" eb="1">
      <t>ヒ</t>
    </rPh>
    <phoneticPr fontId="6"/>
  </si>
  <si>
    <t>水</t>
  </si>
  <si>
    <t>木</t>
  </si>
  <si>
    <t>金</t>
  </si>
  <si>
    <t>土</t>
  </si>
  <si>
    <t>NG</t>
    <phoneticPr fontId="4"/>
  </si>
  <si>
    <t>木</t>
    <phoneticPr fontId="4"/>
  </si>
  <si>
    <t>金</t>
    <phoneticPr fontId="4"/>
  </si>
  <si>
    <t>NG</t>
    <phoneticPr fontId="4"/>
  </si>
  <si>
    <t>粕川西部</t>
    <rPh sb="0" eb="2">
      <t>カスカワ</t>
    </rPh>
    <rPh sb="2" eb="4">
      <t>セイブ</t>
    </rPh>
    <phoneticPr fontId="4"/>
  </si>
  <si>
    <t>NIWANO</t>
    <phoneticPr fontId="4"/>
  </si>
  <si>
    <t>月日</t>
    <rPh sb="0" eb="2">
      <t>ツキヒ</t>
    </rPh>
    <phoneticPr fontId="4"/>
  </si>
  <si>
    <t>曜日</t>
    <rPh sb="0" eb="2">
      <t>ヨウビ</t>
    </rPh>
    <phoneticPr fontId="4"/>
  </si>
  <si>
    <t>TMNG</t>
    <phoneticPr fontId="4"/>
  </si>
  <si>
    <t>NG</t>
  </si>
  <si>
    <t>〇</t>
    <phoneticPr fontId="4"/>
  </si>
  <si>
    <t>〇</t>
    <phoneticPr fontId="4"/>
  </si>
  <si>
    <t>NG</t>
    <phoneticPr fontId="4"/>
  </si>
  <si>
    <t>NG</t>
    <phoneticPr fontId="4"/>
  </si>
  <si>
    <t>〇</t>
    <phoneticPr fontId="4"/>
  </si>
  <si>
    <t>〇</t>
    <phoneticPr fontId="4"/>
  </si>
  <si>
    <t>〇</t>
    <phoneticPr fontId="4"/>
  </si>
  <si>
    <t>〇</t>
    <phoneticPr fontId="4"/>
  </si>
  <si>
    <t>〇</t>
    <phoneticPr fontId="4"/>
  </si>
  <si>
    <t>〇</t>
    <phoneticPr fontId="4"/>
  </si>
  <si>
    <t>〇</t>
    <phoneticPr fontId="4"/>
  </si>
  <si>
    <t>ジラーフ</t>
    <phoneticPr fontId="4"/>
  </si>
  <si>
    <t>節</t>
    <rPh sb="0" eb="1">
      <t>セツ</t>
    </rPh>
    <phoneticPr fontId="4"/>
  </si>
  <si>
    <t>日付</t>
    <rPh sb="0" eb="2">
      <t>ヒヅケ</t>
    </rPh>
    <phoneticPr fontId="4"/>
  </si>
  <si>
    <t>ジラーフ</t>
    <phoneticPr fontId="4"/>
  </si>
  <si>
    <t>前橋エコー</t>
    <phoneticPr fontId="4"/>
  </si>
  <si>
    <t>前橋エコー</t>
    <phoneticPr fontId="4"/>
  </si>
  <si>
    <t>ホーム</t>
    <phoneticPr fontId="4"/>
  </si>
  <si>
    <t>アウェイ</t>
    <phoneticPr fontId="4"/>
  </si>
  <si>
    <t>ジラーフ</t>
    <phoneticPr fontId="4"/>
  </si>
  <si>
    <t>ジラーフ</t>
    <phoneticPr fontId="4"/>
  </si>
  <si>
    <t>ジラーフ</t>
    <phoneticPr fontId="4"/>
  </si>
  <si>
    <t>前橋エコー</t>
    <phoneticPr fontId="4"/>
  </si>
  <si>
    <t>ジラーフ</t>
    <phoneticPr fontId="4"/>
  </si>
  <si>
    <t>前橋エコー</t>
    <phoneticPr fontId="4"/>
  </si>
  <si>
    <t>会場</t>
    <rPh sb="0" eb="2">
      <t>カイジョウ</t>
    </rPh>
    <phoneticPr fontId="4"/>
  </si>
  <si>
    <t>粕川西部</t>
    <rPh sb="0" eb="4">
      <t>カスカワセイブ</t>
    </rPh>
    <phoneticPr fontId="4"/>
  </si>
  <si>
    <t>試合開始</t>
    <rPh sb="0" eb="2">
      <t>シアイ</t>
    </rPh>
    <rPh sb="2" eb="4">
      <t>カイシ</t>
    </rPh>
    <phoneticPr fontId="4"/>
  </si>
  <si>
    <t>スバルサッカー場</t>
    <rPh sb="7" eb="8">
      <t>ジョウ</t>
    </rPh>
    <phoneticPr fontId="4"/>
  </si>
  <si>
    <t>主審or副審</t>
    <rPh sb="0" eb="2">
      <t>シュシン</t>
    </rPh>
    <rPh sb="4" eb="6">
      <t>フクシン</t>
    </rPh>
    <phoneticPr fontId="4"/>
  </si>
  <si>
    <t>大泉</t>
    <rPh sb="0" eb="2">
      <t>オオイズミ</t>
    </rPh>
    <phoneticPr fontId="4"/>
  </si>
  <si>
    <t>高崎</t>
    <rPh sb="0" eb="2">
      <t>タカサキ</t>
    </rPh>
    <phoneticPr fontId="4"/>
  </si>
  <si>
    <t>高崎</t>
    <phoneticPr fontId="4"/>
  </si>
  <si>
    <t>太南</t>
    <rPh sb="0" eb="1">
      <t>タ</t>
    </rPh>
    <rPh sb="1" eb="2">
      <t>ミナミ</t>
    </rPh>
    <phoneticPr fontId="4"/>
  </si>
  <si>
    <t>エコー</t>
    <phoneticPr fontId="4"/>
  </si>
  <si>
    <t>エコー</t>
    <phoneticPr fontId="4"/>
  </si>
  <si>
    <t>エコー</t>
    <phoneticPr fontId="4"/>
  </si>
  <si>
    <t>エコー</t>
    <phoneticPr fontId="4"/>
  </si>
  <si>
    <t>土</t>
    <rPh sb="0" eb="1">
      <t>ド</t>
    </rPh>
    <phoneticPr fontId="4"/>
  </si>
  <si>
    <t>日</t>
    <phoneticPr fontId="4"/>
  </si>
  <si>
    <t>日</t>
    <phoneticPr fontId="4"/>
  </si>
  <si>
    <t>木</t>
    <rPh sb="0" eb="1">
      <t>モク</t>
    </rPh>
    <phoneticPr fontId="4"/>
  </si>
  <si>
    <t>日</t>
    <phoneticPr fontId="4"/>
  </si>
  <si>
    <t>相対</t>
    <rPh sb="0" eb="2">
      <t>アイタイ</t>
    </rPh>
    <phoneticPr fontId="4"/>
  </si>
  <si>
    <t>未定</t>
    <rPh sb="0" eb="2">
      <t>ミテイ</t>
    </rPh>
    <phoneticPr fontId="4"/>
  </si>
  <si>
    <t>2016群馬県ユースリーグU-13　Ｋリーグ</t>
    <rPh sb="4" eb="7">
      <t>グンマケン</t>
    </rPh>
    <phoneticPr fontId="4"/>
  </si>
  <si>
    <r>
      <t>パレイストラ</t>
    </r>
    <r>
      <rPr>
        <sz val="12"/>
        <color rgb="FF000000"/>
        <rFont val="Calibri"/>
        <family val="2"/>
      </rPr>
      <t/>
    </r>
    <phoneticPr fontId="4"/>
  </si>
  <si>
    <r>
      <t>パレイストラ</t>
    </r>
    <r>
      <rPr>
        <sz val="12"/>
        <color rgb="FF000000"/>
        <rFont val="Calibri"/>
        <family val="2"/>
      </rPr>
      <t/>
    </r>
    <phoneticPr fontId="4"/>
  </si>
  <si>
    <r>
      <t>パレイストラ</t>
    </r>
    <r>
      <rPr>
        <sz val="12"/>
        <color rgb="FF000000"/>
        <rFont val="Calibri"/>
        <family val="2"/>
      </rPr>
      <t/>
    </r>
    <phoneticPr fontId="4"/>
  </si>
  <si>
    <r>
      <t>高崎</t>
    </r>
    <r>
      <rPr>
        <sz val="11"/>
        <color rgb="FF000000"/>
        <rFont val="Calibri"/>
        <family val="2"/>
      </rPr>
      <t>FC</t>
    </r>
    <phoneticPr fontId="4"/>
  </si>
  <si>
    <r>
      <t>太南</t>
    </r>
    <r>
      <rPr>
        <sz val="11"/>
        <color rgb="FF000000"/>
        <rFont val="Calibri"/>
        <family val="2"/>
      </rPr>
      <t>FC </t>
    </r>
    <phoneticPr fontId="4"/>
  </si>
  <si>
    <r>
      <t>パレイストラ</t>
    </r>
    <r>
      <rPr>
        <sz val="12"/>
        <color rgb="FF000000"/>
        <rFont val="Calibri"/>
        <family val="2"/>
      </rPr>
      <t/>
    </r>
    <phoneticPr fontId="4"/>
  </si>
  <si>
    <r>
      <t>太南</t>
    </r>
    <r>
      <rPr>
        <sz val="11"/>
        <color rgb="FF000000"/>
        <rFont val="Calibri"/>
        <family val="2"/>
      </rPr>
      <t>FC </t>
    </r>
    <phoneticPr fontId="4"/>
  </si>
  <si>
    <r>
      <t>高崎</t>
    </r>
    <r>
      <rPr>
        <sz val="11"/>
        <color rgb="FF000000"/>
        <rFont val="Calibri"/>
        <family val="2"/>
      </rPr>
      <t>FC</t>
    </r>
    <phoneticPr fontId="4"/>
  </si>
  <si>
    <r>
      <t>太南</t>
    </r>
    <r>
      <rPr>
        <sz val="11"/>
        <color rgb="FF000000"/>
        <rFont val="Calibri"/>
        <family val="2"/>
      </rPr>
      <t>FC </t>
    </r>
    <phoneticPr fontId="4"/>
  </si>
  <si>
    <r>
      <t>高崎</t>
    </r>
    <r>
      <rPr>
        <sz val="11"/>
        <color rgb="FF000000"/>
        <rFont val="Calibri"/>
        <family val="2"/>
      </rPr>
      <t>FC</t>
    </r>
    <phoneticPr fontId="4"/>
  </si>
  <si>
    <t>チーム名</t>
    <phoneticPr fontId="4"/>
  </si>
  <si>
    <t>連絡先代表者名</t>
    <phoneticPr fontId="4"/>
  </si>
  <si>
    <t>監督名</t>
    <phoneticPr fontId="4"/>
  </si>
  <si>
    <t>携帯番号</t>
    <phoneticPr fontId="4"/>
  </si>
  <si>
    <t>メールアドレス</t>
    <phoneticPr fontId="4"/>
  </si>
  <si>
    <t>090-3090-3273</t>
  </si>
  <si>
    <t>tatuecho@gmail.com</t>
  </si>
  <si>
    <t>太田南ＦＣ</t>
  </si>
  <si>
    <t>090-2544-9272</t>
    <phoneticPr fontId="4"/>
  </si>
  <si>
    <t>ishii.masami@violet.plala.or.jp</t>
  </si>
  <si>
    <t>090-2531-5384</t>
    <phoneticPr fontId="4"/>
  </si>
  <si>
    <t>oizumifc@amber.plala.or.jp</t>
    <phoneticPr fontId="4"/>
  </si>
  <si>
    <t>090-2496-6059</t>
    <phoneticPr fontId="4"/>
  </si>
  <si>
    <t>高崎FC</t>
    <phoneticPr fontId="4"/>
  </si>
  <si>
    <t>佐田　聡太郎</t>
    <phoneticPr fontId="4"/>
  </si>
  <si>
    <t>菊池　洋一</t>
    <rPh sb="0" eb="2">
      <t>キクチ</t>
    </rPh>
    <rPh sb="3" eb="5">
      <t>ヨウイチ</t>
    </rPh>
    <phoneticPr fontId="4"/>
  </si>
  <si>
    <t>平賀　祥哲</t>
    <phoneticPr fontId="4"/>
  </si>
  <si>
    <t>石井　正実</t>
    <phoneticPr fontId="4"/>
  </si>
  <si>
    <t>石田　達之</t>
    <phoneticPr fontId="4"/>
  </si>
  <si>
    <t>080-4356-7891</t>
    <phoneticPr fontId="4"/>
  </si>
  <si>
    <t>sadasotaro@gmail.com</t>
    <phoneticPr fontId="4"/>
  </si>
  <si>
    <t>gp01fb-0083rx78@violet.plala.or.jp</t>
    <phoneticPr fontId="4"/>
  </si>
  <si>
    <t>forza.takasakifc-y.h@almond.ocn.ne.jp</t>
    <phoneticPr fontId="4"/>
  </si>
  <si>
    <t>PALAISTRA</t>
    <phoneticPr fontId="4"/>
  </si>
  <si>
    <t>武井</t>
    <rPh sb="0" eb="2">
      <t>タケイ</t>
    </rPh>
    <phoneticPr fontId="4"/>
  </si>
  <si>
    <t>未定</t>
    <rPh sb="0" eb="2">
      <t>ミテイ</t>
    </rPh>
    <phoneticPr fontId="4"/>
  </si>
  <si>
    <r>
      <t>太南</t>
    </r>
    <r>
      <rPr>
        <sz val="11"/>
        <rFont val="Calibri"/>
        <family val="2"/>
      </rPr>
      <t>FC </t>
    </r>
    <phoneticPr fontId="4"/>
  </si>
  <si>
    <r>
      <t>高崎</t>
    </r>
    <r>
      <rPr>
        <sz val="11"/>
        <rFont val="Calibri"/>
        <family val="2"/>
      </rPr>
      <t>FC</t>
    </r>
    <phoneticPr fontId="4"/>
  </si>
  <si>
    <r>
      <t>パレイストラ</t>
    </r>
    <r>
      <rPr>
        <sz val="12"/>
        <color rgb="FF000000"/>
        <rFont val="Calibri"/>
        <family val="2"/>
      </rPr>
      <t/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</si>
</sst>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/dd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6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name val="Calibri"/>
      <family val="2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NumberFormat="1" applyBorder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2" xfId="1" quotePrefix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176" fontId="2" fillId="3" borderId="2" xfId="1" quotePrefix="1" applyNumberForma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2" fillId="0" borderId="2" xfId="1" quotePrefix="1" applyNumberFormat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6" fontId="0" fillId="0" borderId="0" xfId="0" applyNumberFormat="1"/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56" fontId="5" fillId="5" borderId="0" xfId="0" applyNumberFormat="1" applyFont="1" applyFill="1" applyBorder="1" applyAlignment="1">
      <alignment vertical="center"/>
    </xf>
    <xf numFmtId="56" fontId="3" fillId="5" borderId="0" xfId="0" applyNumberFormat="1" applyFont="1" applyFill="1" applyBorder="1" applyAlignment="1">
      <alignment vertical="center"/>
    </xf>
    <xf numFmtId="56" fontId="5" fillId="4" borderId="0" xfId="0" applyNumberFormat="1" applyFont="1" applyFill="1" applyBorder="1" applyAlignment="1">
      <alignment vertical="center"/>
    </xf>
    <xf numFmtId="56" fontId="3" fillId="4" borderId="0" xfId="0" applyNumberFormat="1" applyFont="1" applyFill="1" applyBorder="1" applyAlignment="1">
      <alignment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2" fillId="0" borderId="4" xfId="1" quotePrefix="1" applyNumberForma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2" fillId="0" borderId="5" xfId="1" quotePrefix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6" xfId="1" quotePrefix="1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176" fontId="2" fillId="0" borderId="3" xfId="1" quotePrefix="1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176" fontId="2" fillId="0" borderId="5" xfId="1" quotePrefix="1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2" fillId="0" borderId="6" xfId="1" quotePrefix="1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76" fontId="2" fillId="3" borderId="5" xfId="1" quotePrefix="1" applyNumberFormat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2" fillId="3" borderId="6" xfId="1" quotePrefix="1" applyNumberFormat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" fillId="6" borderId="5" xfId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6" fontId="8" fillId="6" borderId="3" xfId="0" applyNumberFormat="1" applyFont="1" applyFill="1" applyBorder="1" applyAlignment="1">
      <alignment horizontal="center" vertical="center"/>
    </xf>
    <xf numFmtId="20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56" fontId="8" fillId="6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1" fillId="0" borderId="2" xfId="3" applyBorder="1" applyAlignment="1">
      <alignment vertical="center"/>
    </xf>
    <xf numFmtId="0" fontId="0" fillId="7" borderId="5" xfId="0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56" fontId="8" fillId="6" borderId="3" xfId="0" applyNumberFormat="1" applyFont="1" applyFill="1" applyBorder="1" applyAlignment="1">
      <alignment horizontal="center" vertical="center"/>
    </xf>
    <xf numFmtId="56" fontId="8" fillId="6" borderId="4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6" fontId="7" fillId="0" borderId="4" xfId="0" applyNumberFormat="1" applyFont="1" applyFill="1" applyBorder="1" applyAlignment="1">
      <alignment horizontal="center" vertical="center"/>
    </xf>
    <xf numFmtId="20" fontId="7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56" fontId="8" fillId="9" borderId="3" xfId="0" applyNumberFormat="1" applyFont="1" applyFill="1" applyBorder="1" applyAlignment="1">
      <alignment horizontal="center" vertical="center"/>
    </xf>
    <xf numFmtId="20" fontId="8" fillId="9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56" fontId="8" fillId="9" borderId="4" xfId="0" applyNumberFormat="1" applyFont="1" applyFill="1" applyBorder="1" applyAlignment="1">
      <alignment horizontal="center" vertical="center"/>
    </xf>
    <xf numFmtId="56" fontId="8" fillId="9" borderId="2" xfId="0" applyNumberFormat="1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56" fontId="8" fillId="9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56" fontId="8" fillId="8" borderId="3" xfId="0" applyNumberFormat="1" applyFont="1" applyFill="1" applyBorder="1" applyAlignment="1">
      <alignment horizontal="center" vertical="center"/>
    </xf>
    <xf numFmtId="20" fontId="8" fillId="8" borderId="2" xfId="0" applyNumberFormat="1" applyFont="1" applyFill="1" applyBorder="1" applyAlignment="1">
      <alignment horizontal="center" vertical="center"/>
    </xf>
    <xf numFmtId="56" fontId="8" fillId="8" borderId="4" xfId="0" applyNumberFormat="1" applyFont="1" applyFill="1" applyBorder="1" applyAlignment="1">
      <alignment horizontal="center" vertical="center"/>
    </xf>
    <xf numFmtId="56" fontId="7" fillId="8" borderId="2" xfId="0" applyNumberFormat="1" applyFont="1" applyFill="1" applyBorder="1" applyAlignment="1">
      <alignment horizontal="center" vertical="center"/>
    </xf>
    <xf numFmtId="56" fontId="7" fillId="8" borderId="3" xfId="0" applyNumberFormat="1" applyFont="1" applyFill="1" applyBorder="1" applyAlignment="1">
      <alignment horizontal="center" vertical="center"/>
    </xf>
    <xf numFmtId="56" fontId="7" fillId="8" borderId="4" xfId="0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/>
    <cellStyle name="標準 3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izumifc@amber.plala.or.jp" TargetMode="External"/><Relationship Id="rId2" Type="http://schemas.openxmlformats.org/officeDocument/2006/relationships/hyperlink" Target="mailto:ishii.masami@violet.plala.or.jp" TargetMode="External"/><Relationship Id="rId1" Type="http://schemas.openxmlformats.org/officeDocument/2006/relationships/hyperlink" Target="mailto:tatuecho@gmail.com" TargetMode="External"/><Relationship Id="rId6" Type="http://schemas.openxmlformats.org/officeDocument/2006/relationships/hyperlink" Target="mailto:gp01fb-0083rx78@violet.plala.or.jp" TargetMode="External"/><Relationship Id="rId5" Type="http://schemas.openxmlformats.org/officeDocument/2006/relationships/hyperlink" Target="mailto:forza.takasakifc-y.h@almond.ocn.ne.jp" TargetMode="External"/><Relationship Id="rId4" Type="http://schemas.openxmlformats.org/officeDocument/2006/relationships/hyperlink" Target="mailto:sadasotaro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pane ySplit="3" topLeftCell="A4" activePane="bottomLeft" state="frozen"/>
      <selection pane="bottomLeft" activeCell="G28" sqref="G28"/>
    </sheetView>
  </sheetViews>
  <sheetFormatPr defaultRowHeight="13.5"/>
  <cols>
    <col min="1" max="1" width="3.5" bestFit="1" customWidth="1"/>
    <col min="2" max="2" width="9.5" bestFit="1" customWidth="1"/>
    <col min="3" max="3" width="3.5" bestFit="1" customWidth="1"/>
    <col min="4" max="4" width="9" bestFit="1" customWidth="1"/>
    <col min="5" max="5" width="16.875" bestFit="1" customWidth="1"/>
    <col min="6" max="9" width="11.625" bestFit="1" customWidth="1"/>
  </cols>
  <sheetData>
    <row r="1" spans="1:9" ht="17.25">
      <c r="A1" s="100" t="s">
        <v>80</v>
      </c>
      <c r="B1" s="100"/>
      <c r="C1" s="100"/>
      <c r="D1" s="100"/>
      <c r="E1" s="100"/>
      <c r="F1" s="100"/>
      <c r="G1" s="100"/>
      <c r="H1" s="100"/>
      <c r="I1" s="100"/>
    </row>
    <row r="3" spans="1:9" ht="24.75" customHeight="1">
      <c r="A3" s="79" t="s">
        <v>47</v>
      </c>
      <c r="B3" s="79" t="s">
        <v>48</v>
      </c>
      <c r="C3" s="79"/>
      <c r="D3" s="79" t="s">
        <v>62</v>
      </c>
      <c r="E3" s="79" t="s">
        <v>60</v>
      </c>
      <c r="F3" s="79" t="s">
        <v>52</v>
      </c>
      <c r="G3" s="79" t="s">
        <v>53</v>
      </c>
      <c r="H3" s="98" t="s">
        <v>64</v>
      </c>
      <c r="I3" s="99"/>
    </row>
    <row r="4" spans="1:9" ht="24.75" customHeight="1">
      <c r="A4" s="79">
        <v>1</v>
      </c>
      <c r="B4" s="80">
        <v>42553</v>
      </c>
      <c r="C4" s="80" t="s">
        <v>73</v>
      </c>
      <c r="D4" s="81">
        <v>0.54166666666666663</v>
      </c>
      <c r="E4" s="80" t="s">
        <v>63</v>
      </c>
      <c r="F4" s="82" t="s">
        <v>5</v>
      </c>
      <c r="G4" s="82" t="s">
        <v>54</v>
      </c>
      <c r="H4" s="94" t="s">
        <v>78</v>
      </c>
      <c r="I4" s="95"/>
    </row>
    <row r="5" spans="1:9" ht="24.75" customHeight="1">
      <c r="A5" s="79">
        <v>2</v>
      </c>
      <c r="B5" s="96">
        <v>42560</v>
      </c>
      <c r="C5" s="96" t="s">
        <v>73</v>
      </c>
      <c r="D5" s="81">
        <v>0.54166666666666663</v>
      </c>
      <c r="E5" s="96" t="s">
        <v>63</v>
      </c>
      <c r="F5" s="82" t="s">
        <v>5</v>
      </c>
      <c r="G5" s="82" t="s">
        <v>88</v>
      </c>
      <c r="H5" s="82" t="s">
        <v>4</v>
      </c>
      <c r="I5" s="82" t="s">
        <v>83</v>
      </c>
    </row>
    <row r="6" spans="1:9" ht="24.75" customHeight="1">
      <c r="A6" s="79">
        <v>2</v>
      </c>
      <c r="B6" s="97"/>
      <c r="C6" s="97"/>
      <c r="D6" s="81">
        <v>0.60416666666666663</v>
      </c>
      <c r="E6" s="97"/>
      <c r="F6" s="82" t="s">
        <v>4</v>
      </c>
      <c r="G6" s="82" t="s">
        <v>81</v>
      </c>
      <c r="H6" s="82" t="s">
        <v>65</v>
      </c>
      <c r="I6" s="82" t="s">
        <v>67</v>
      </c>
    </row>
    <row r="7" spans="1:9" ht="24.75" customHeight="1">
      <c r="A7" s="79">
        <v>4</v>
      </c>
      <c r="B7" s="96">
        <v>42568</v>
      </c>
      <c r="C7" s="96" t="s">
        <v>74</v>
      </c>
      <c r="D7" s="81">
        <v>0.54166666666666663</v>
      </c>
      <c r="E7" s="96" t="s">
        <v>63</v>
      </c>
      <c r="F7" s="82" t="s">
        <v>5</v>
      </c>
      <c r="G7" s="82" t="s">
        <v>82</v>
      </c>
      <c r="H7" s="82" t="s">
        <v>49</v>
      </c>
      <c r="I7" s="82" t="s">
        <v>66</v>
      </c>
    </row>
    <row r="8" spans="1:9" ht="24.75" customHeight="1">
      <c r="A8" s="79">
        <v>5</v>
      </c>
      <c r="B8" s="97"/>
      <c r="C8" s="97"/>
      <c r="D8" s="81">
        <v>0.60416666666666663</v>
      </c>
      <c r="E8" s="97"/>
      <c r="F8" s="82" t="s">
        <v>49</v>
      </c>
      <c r="G8" s="82" t="s">
        <v>84</v>
      </c>
      <c r="H8" s="82" t="s">
        <v>65</v>
      </c>
      <c r="I8" s="82" t="s">
        <v>83</v>
      </c>
    </row>
    <row r="9" spans="1:9" ht="24.75" customHeight="1">
      <c r="A9" s="79">
        <v>3</v>
      </c>
      <c r="B9" s="120">
        <v>42574</v>
      </c>
      <c r="C9" s="120" t="s">
        <v>73</v>
      </c>
      <c r="D9" s="120" t="s">
        <v>79</v>
      </c>
      <c r="E9" s="120" t="s">
        <v>79</v>
      </c>
      <c r="F9" s="118" t="s">
        <v>56</v>
      </c>
      <c r="G9" s="107" t="s">
        <v>57</v>
      </c>
      <c r="H9" s="121" t="s">
        <v>78</v>
      </c>
      <c r="I9" s="122"/>
    </row>
    <row r="10" spans="1:9" ht="24.75" customHeight="1">
      <c r="A10" s="79">
        <v>3</v>
      </c>
      <c r="B10" s="96">
        <v>42582</v>
      </c>
      <c r="C10" s="96" t="s">
        <v>74</v>
      </c>
      <c r="D10" s="81">
        <v>0.54166666666666663</v>
      </c>
      <c r="E10" s="96" t="s">
        <v>63</v>
      </c>
      <c r="F10" s="82" t="s">
        <v>5</v>
      </c>
      <c r="G10" s="82" t="s">
        <v>85</v>
      </c>
      <c r="H10" s="82" t="s">
        <v>66</v>
      </c>
      <c r="I10" s="82" t="s">
        <v>86</v>
      </c>
    </row>
    <row r="11" spans="1:9" ht="24.75" customHeight="1">
      <c r="A11" s="79">
        <v>3</v>
      </c>
      <c r="B11" s="97"/>
      <c r="C11" s="97"/>
      <c r="D11" s="81">
        <v>0.60416666666666663</v>
      </c>
      <c r="E11" s="97"/>
      <c r="F11" s="82" t="s">
        <v>88</v>
      </c>
      <c r="G11" s="82" t="s">
        <v>83</v>
      </c>
      <c r="H11" s="82" t="s">
        <v>65</v>
      </c>
      <c r="I11" s="82" t="s">
        <v>68</v>
      </c>
    </row>
    <row r="12" spans="1:9" ht="24.75" customHeight="1">
      <c r="A12" s="79">
        <v>4</v>
      </c>
      <c r="B12" s="123">
        <v>42589</v>
      </c>
      <c r="C12" s="123" t="s">
        <v>75</v>
      </c>
      <c r="D12" s="117">
        <v>0.41666666666666669</v>
      </c>
      <c r="E12" s="123" t="s">
        <v>61</v>
      </c>
      <c r="F12" s="107" t="s">
        <v>50</v>
      </c>
      <c r="G12" s="118" t="s">
        <v>81</v>
      </c>
      <c r="H12" s="121" t="s">
        <v>78</v>
      </c>
      <c r="I12" s="122"/>
    </row>
    <row r="13" spans="1:9" ht="24.75" customHeight="1">
      <c r="A13" s="79">
        <v>7</v>
      </c>
      <c r="B13" s="125">
        <v>42593</v>
      </c>
      <c r="C13" s="125" t="s">
        <v>76</v>
      </c>
      <c r="D13" s="126">
        <v>0.41666666666666669</v>
      </c>
      <c r="E13" s="125" t="s">
        <v>61</v>
      </c>
      <c r="F13" s="108" t="s">
        <v>50</v>
      </c>
      <c r="G13" s="108" t="s">
        <v>90</v>
      </c>
      <c r="H13" s="108" t="s">
        <v>49</v>
      </c>
      <c r="I13" s="108" t="s">
        <v>83</v>
      </c>
    </row>
    <row r="14" spans="1:9" ht="24.75" customHeight="1">
      <c r="A14" s="79">
        <v>4</v>
      </c>
      <c r="B14" s="127"/>
      <c r="C14" s="127"/>
      <c r="D14" s="126">
        <v>0.47916666666666669</v>
      </c>
      <c r="E14" s="127"/>
      <c r="F14" s="108" t="s">
        <v>49</v>
      </c>
      <c r="G14" s="108" t="s">
        <v>82</v>
      </c>
      <c r="H14" s="108" t="s">
        <v>66</v>
      </c>
      <c r="I14" s="115" t="s">
        <v>70</v>
      </c>
    </row>
    <row r="15" spans="1:9" ht="24.75" customHeight="1">
      <c r="A15" s="79">
        <v>7</v>
      </c>
      <c r="B15" s="96">
        <v>42602</v>
      </c>
      <c r="C15" s="96" t="s">
        <v>73</v>
      </c>
      <c r="D15" s="81">
        <v>0.54166666666666663</v>
      </c>
      <c r="E15" s="96" t="s">
        <v>63</v>
      </c>
      <c r="F15" s="82" t="s">
        <v>5</v>
      </c>
      <c r="G15" s="82" t="s">
        <v>84</v>
      </c>
      <c r="H15" s="82" t="s">
        <v>4</v>
      </c>
      <c r="I15" s="82" t="s">
        <v>68</v>
      </c>
    </row>
    <row r="16" spans="1:9" ht="24.75" customHeight="1">
      <c r="A16" s="79">
        <v>4</v>
      </c>
      <c r="B16" s="97"/>
      <c r="C16" s="97"/>
      <c r="D16" s="109">
        <v>0.60416666666666663</v>
      </c>
      <c r="E16" s="97"/>
      <c r="F16" s="110" t="s">
        <v>4</v>
      </c>
      <c r="G16" s="110" t="s">
        <v>117</v>
      </c>
      <c r="H16" s="110" t="s">
        <v>65</v>
      </c>
      <c r="I16" s="110" t="s">
        <v>66</v>
      </c>
    </row>
    <row r="17" spans="1:9" ht="24.75" customHeight="1">
      <c r="A17" s="79">
        <v>9</v>
      </c>
      <c r="B17" s="116">
        <v>42609</v>
      </c>
      <c r="C17" s="116" t="s">
        <v>73</v>
      </c>
      <c r="D17" s="117">
        <v>0.54166666666666663</v>
      </c>
      <c r="E17" s="116" t="s">
        <v>63</v>
      </c>
      <c r="F17" s="118" t="s">
        <v>5</v>
      </c>
      <c r="G17" s="118" t="s">
        <v>82</v>
      </c>
      <c r="H17" s="118" t="s">
        <v>66</v>
      </c>
      <c r="I17" s="118" t="s">
        <v>71</v>
      </c>
    </row>
    <row r="18" spans="1:9" ht="24.75" customHeight="1">
      <c r="A18" s="79">
        <v>9</v>
      </c>
      <c r="B18" s="119"/>
      <c r="C18" s="119"/>
      <c r="D18" s="117">
        <v>0.60416666666666663</v>
      </c>
      <c r="E18" s="119"/>
      <c r="F18" s="118" t="s">
        <v>84</v>
      </c>
      <c r="G18" s="107" t="s">
        <v>50</v>
      </c>
      <c r="H18" s="118" t="s">
        <v>65</v>
      </c>
      <c r="I18" s="118" t="s">
        <v>82</v>
      </c>
    </row>
    <row r="19" spans="1:9" ht="24.75" customHeight="1">
      <c r="A19" s="79">
        <v>5</v>
      </c>
      <c r="B19" s="125">
        <v>42616</v>
      </c>
      <c r="C19" s="125" t="s">
        <v>73</v>
      </c>
      <c r="D19" s="126">
        <v>0.54166666666666663</v>
      </c>
      <c r="E19" s="125" t="s">
        <v>63</v>
      </c>
      <c r="F19" s="108" t="s">
        <v>5</v>
      </c>
      <c r="G19" s="107" t="s">
        <v>50</v>
      </c>
      <c r="H19" s="108" t="s">
        <v>49</v>
      </c>
      <c r="I19" s="108" t="s">
        <v>66</v>
      </c>
    </row>
    <row r="20" spans="1:9" ht="24.75" customHeight="1">
      <c r="A20" s="79">
        <v>10</v>
      </c>
      <c r="B20" s="127"/>
      <c r="C20" s="127"/>
      <c r="D20" s="126">
        <v>0.60416666666666663</v>
      </c>
      <c r="E20" s="127"/>
      <c r="F20" s="108" t="s">
        <v>49</v>
      </c>
      <c r="G20" s="108" t="s">
        <v>88</v>
      </c>
      <c r="H20" s="108" t="s">
        <v>65</v>
      </c>
      <c r="I20" s="108" t="s">
        <v>69</v>
      </c>
    </row>
    <row r="21" spans="1:9" ht="24.75" customHeight="1">
      <c r="A21" s="79">
        <v>5</v>
      </c>
      <c r="B21" s="83">
        <v>42617</v>
      </c>
      <c r="C21" s="83" t="s">
        <v>77</v>
      </c>
      <c r="D21" s="83" t="s">
        <v>79</v>
      </c>
      <c r="E21" s="83" t="s">
        <v>79</v>
      </c>
      <c r="F21" s="82" t="s">
        <v>85</v>
      </c>
      <c r="G21" s="82" t="s">
        <v>83</v>
      </c>
      <c r="H21" s="94" t="s">
        <v>78</v>
      </c>
      <c r="I21" s="95"/>
    </row>
    <row r="22" spans="1:9" ht="24.75" customHeight="1">
      <c r="A22" s="79">
        <v>6</v>
      </c>
      <c r="B22" s="116">
        <v>42623</v>
      </c>
      <c r="C22" s="116" t="s">
        <v>73</v>
      </c>
      <c r="D22" s="117">
        <v>0.54166666666666663</v>
      </c>
      <c r="E22" s="116" t="s">
        <v>63</v>
      </c>
      <c r="F22" s="118" t="s">
        <v>5</v>
      </c>
      <c r="G22" s="118" t="s">
        <v>55</v>
      </c>
      <c r="H22" s="118" t="s">
        <v>82</v>
      </c>
      <c r="I22" s="118" t="s">
        <v>69</v>
      </c>
    </row>
    <row r="23" spans="1:9" ht="24.75" customHeight="1">
      <c r="A23" s="79">
        <v>6</v>
      </c>
      <c r="B23" s="119"/>
      <c r="C23" s="119"/>
      <c r="D23" s="117">
        <v>0.60416666666666663</v>
      </c>
      <c r="E23" s="119"/>
      <c r="F23" s="118" t="s">
        <v>82</v>
      </c>
      <c r="G23" s="107" t="s">
        <v>59</v>
      </c>
      <c r="H23" s="118" t="s">
        <v>65</v>
      </c>
      <c r="I23" s="118" t="s">
        <v>55</v>
      </c>
    </row>
    <row r="24" spans="1:9" ht="24.75" customHeight="1">
      <c r="A24" s="79">
        <v>8</v>
      </c>
      <c r="B24" s="125">
        <v>42637</v>
      </c>
      <c r="C24" s="125" t="s">
        <v>73</v>
      </c>
      <c r="D24" s="128" t="s">
        <v>79</v>
      </c>
      <c r="E24" s="129" t="s">
        <v>79</v>
      </c>
      <c r="F24" s="115" t="s">
        <v>118</v>
      </c>
      <c r="G24" s="115" t="s">
        <v>119</v>
      </c>
      <c r="H24" s="115" t="s">
        <v>117</v>
      </c>
      <c r="I24" s="115" t="s">
        <v>3</v>
      </c>
    </row>
    <row r="25" spans="1:9" ht="24.75" customHeight="1">
      <c r="A25" s="79">
        <v>3</v>
      </c>
      <c r="B25" s="127"/>
      <c r="C25" s="127"/>
      <c r="D25" s="128" t="s">
        <v>79</v>
      </c>
      <c r="E25" s="130"/>
      <c r="F25" s="115" t="s">
        <v>117</v>
      </c>
      <c r="G25" s="124" t="s">
        <v>3</v>
      </c>
      <c r="H25" s="115" t="s">
        <v>118</v>
      </c>
      <c r="I25" s="115" t="s">
        <v>119</v>
      </c>
    </row>
    <row r="26" spans="1:9" ht="24.75" customHeight="1">
      <c r="A26" s="79">
        <v>7</v>
      </c>
      <c r="B26" s="120">
        <v>42644</v>
      </c>
      <c r="C26" s="120" t="s">
        <v>73</v>
      </c>
      <c r="D26" s="120" t="s">
        <v>79</v>
      </c>
      <c r="E26" s="120" t="s">
        <v>79</v>
      </c>
      <c r="F26" s="118" t="s">
        <v>87</v>
      </c>
      <c r="G26" s="107" t="s">
        <v>50</v>
      </c>
      <c r="H26" s="121" t="s">
        <v>78</v>
      </c>
      <c r="I26" s="122"/>
    </row>
    <row r="27" spans="1:9" ht="24.75" customHeight="1">
      <c r="A27" s="79">
        <v>8</v>
      </c>
      <c r="B27" s="125">
        <v>42665</v>
      </c>
      <c r="C27" s="125" t="s">
        <v>73</v>
      </c>
      <c r="D27" s="126">
        <v>0.54166666666666663</v>
      </c>
      <c r="E27" s="125" t="s">
        <v>63</v>
      </c>
      <c r="F27" s="108" t="s">
        <v>5</v>
      </c>
      <c r="G27" s="108" t="s">
        <v>89</v>
      </c>
      <c r="H27" s="108" t="s">
        <v>49</v>
      </c>
      <c r="I27" s="108" t="s">
        <v>72</v>
      </c>
    </row>
    <row r="28" spans="1:9" ht="24.75" customHeight="1">
      <c r="A28" s="79">
        <v>8</v>
      </c>
      <c r="B28" s="127"/>
      <c r="C28" s="127"/>
      <c r="D28" s="126">
        <v>0.60416666666666663</v>
      </c>
      <c r="E28" s="127"/>
      <c r="F28" s="108" t="s">
        <v>49</v>
      </c>
      <c r="G28" s="107" t="s">
        <v>51</v>
      </c>
      <c r="H28" s="108" t="s">
        <v>65</v>
      </c>
      <c r="I28" s="108" t="s">
        <v>68</v>
      </c>
    </row>
    <row r="29" spans="1:9" ht="24.75" customHeight="1">
      <c r="A29" s="79">
        <v>10</v>
      </c>
      <c r="B29" s="116">
        <v>42679</v>
      </c>
      <c r="C29" s="116" t="s">
        <v>73</v>
      </c>
      <c r="D29" s="117">
        <v>0.54166666666666663</v>
      </c>
      <c r="E29" s="116" t="s">
        <v>63</v>
      </c>
      <c r="F29" s="118" t="s">
        <v>5</v>
      </c>
      <c r="G29" s="107" t="s">
        <v>50</v>
      </c>
      <c r="H29" s="118" t="s">
        <v>58</v>
      </c>
      <c r="I29" s="118" t="s">
        <v>68</v>
      </c>
    </row>
    <row r="30" spans="1:9" ht="24.75" customHeight="1">
      <c r="A30" s="79">
        <v>9</v>
      </c>
      <c r="B30" s="119"/>
      <c r="C30" s="119"/>
      <c r="D30" s="117">
        <v>0.60416666666666663</v>
      </c>
      <c r="E30" s="119"/>
      <c r="F30" s="118" t="s">
        <v>58</v>
      </c>
      <c r="G30" s="118" t="s">
        <v>85</v>
      </c>
      <c r="H30" s="118" t="s">
        <v>65</v>
      </c>
      <c r="I30" s="118" t="s">
        <v>71</v>
      </c>
    </row>
    <row r="31" spans="1:9" ht="24.75" customHeight="1">
      <c r="A31" s="79">
        <v>10</v>
      </c>
      <c r="B31" s="83">
        <v>42686</v>
      </c>
      <c r="C31" s="83" t="s">
        <v>73</v>
      </c>
      <c r="D31" s="83" t="s">
        <v>79</v>
      </c>
      <c r="E31" s="83" t="s">
        <v>79</v>
      </c>
      <c r="F31" s="82" t="s">
        <v>85</v>
      </c>
      <c r="G31" s="82" t="s">
        <v>82</v>
      </c>
      <c r="H31" s="94" t="s">
        <v>78</v>
      </c>
      <c r="I31" s="95"/>
    </row>
    <row r="32" spans="1:9" ht="24.75" customHeight="1">
      <c r="A32" s="79">
        <v>1</v>
      </c>
      <c r="B32" s="111" t="s">
        <v>116</v>
      </c>
      <c r="C32" s="111"/>
      <c r="D32" s="112" t="s">
        <v>79</v>
      </c>
      <c r="E32" s="111" t="s">
        <v>79</v>
      </c>
      <c r="F32" s="110" t="s">
        <v>118</v>
      </c>
      <c r="G32" s="110" t="s">
        <v>117</v>
      </c>
      <c r="H32" s="113" t="s">
        <v>78</v>
      </c>
      <c r="I32" s="114"/>
    </row>
  </sheetData>
  <sortState ref="A2:D31">
    <sortCondition ref="B2"/>
  </sortState>
  <mergeCells count="42">
    <mergeCell ref="B13:B14"/>
    <mergeCell ref="B15:B16"/>
    <mergeCell ref="B19:B20"/>
    <mergeCell ref="C13:C14"/>
    <mergeCell ref="B29:B30"/>
    <mergeCell ref="C22:C23"/>
    <mergeCell ref="C27:C28"/>
    <mergeCell ref="C29:C30"/>
    <mergeCell ref="E29:E30"/>
    <mergeCell ref="E27:E28"/>
    <mergeCell ref="C17:C18"/>
    <mergeCell ref="C19:C20"/>
    <mergeCell ref="B17:B18"/>
    <mergeCell ref="H32:I32"/>
    <mergeCell ref="C5:C6"/>
    <mergeCell ref="B5:B6"/>
    <mergeCell ref="B7:B8"/>
    <mergeCell ref="C7:C8"/>
    <mergeCell ref="B10:B11"/>
    <mergeCell ref="C10:C11"/>
    <mergeCell ref="H9:I9"/>
    <mergeCell ref="H21:I21"/>
    <mergeCell ref="H26:I26"/>
    <mergeCell ref="H31:I31"/>
    <mergeCell ref="B22:B23"/>
    <mergeCell ref="B27:B28"/>
    <mergeCell ref="H4:I4"/>
    <mergeCell ref="E13:E14"/>
    <mergeCell ref="H3:I3"/>
    <mergeCell ref="A1:I1"/>
    <mergeCell ref="B24:B25"/>
    <mergeCell ref="C24:C25"/>
    <mergeCell ref="E24:E25"/>
    <mergeCell ref="H12:I12"/>
    <mergeCell ref="E5:E6"/>
    <mergeCell ref="E7:E8"/>
    <mergeCell ref="E10:E11"/>
    <mergeCell ref="E15:E16"/>
    <mergeCell ref="E17:E18"/>
    <mergeCell ref="E19:E20"/>
    <mergeCell ref="E22:E23"/>
    <mergeCell ref="C15:C1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5" sqref="E5:G5"/>
    </sheetView>
  </sheetViews>
  <sheetFormatPr defaultRowHeight="13.5"/>
  <cols>
    <col min="1" max="1" width="12.625" customWidth="1"/>
    <col min="2" max="19" width="4.125" customWidth="1"/>
    <col min="20" max="27" width="4.625" customWidth="1"/>
  </cols>
  <sheetData>
    <row r="1" spans="1:27" hidden="1"/>
    <row r="2" spans="1:27" ht="44.25">
      <c r="A2" s="2"/>
      <c r="B2" s="105" t="s">
        <v>5</v>
      </c>
      <c r="C2" s="105"/>
      <c r="D2" s="105"/>
      <c r="E2" s="105" t="s">
        <v>4</v>
      </c>
      <c r="F2" s="105"/>
      <c r="G2" s="105"/>
      <c r="H2" s="106" t="s">
        <v>0</v>
      </c>
      <c r="I2" s="106"/>
      <c r="J2" s="106"/>
      <c r="K2" s="106" t="s">
        <v>1</v>
      </c>
      <c r="L2" s="106"/>
      <c r="M2" s="106"/>
      <c r="N2" s="106" t="s">
        <v>2</v>
      </c>
      <c r="O2" s="106"/>
      <c r="P2" s="106"/>
      <c r="Q2" s="105" t="s">
        <v>3</v>
      </c>
      <c r="R2" s="105"/>
      <c r="S2" s="105"/>
      <c r="T2" s="3" t="s">
        <v>6</v>
      </c>
      <c r="U2" s="3" t="s">
        <v>7</v>
      </c>
      <c r="V2" s="3" t="s">
        <v>8</v>
      </c>
      <c r="W2" s="4" t="s">
        <v>11</v>
      </c>
      <c r="X2" s="5" t="s">
        <v>9</v>
      </c>
      <c r="Y2" s="5" t="s">
        <v>10</v>
      </c>
      <c r="Z2" s="3" t="s">
        <v>13</v>
      </c>
      <c r="AA2" s="4" t="s">
        <v>12</v>
      </c>
    </row>
    <row r="3" spans="1:27" ht="15.75" customHeight="1">
      <c r="A3" s="105" t="s">
        <v>5</v>
      </c>
      <c r="B3" s="104"/>
      <c r="C3" s="104"/>
      <c r="D3" s="104"/>
      <c r="E3" s="102" t="str">
        <f>IF(E4:G4="","",IF(E4-G4&gt;0,"○",IF(E4-G4=0,"△",IF(E4-G4&lt;0,"●",))))</f>
        <v>○</v>
      </c>
      <c r="F3" s="102"/>
      <c r="G3" s="102"/>
      <c r="H3" s="102" t="str">
        <f t="shared" ref="H3" si="0">IF(H4:J4="","",IF(H4-J4&gt;0,"○",IF(H4-J4=0,"△",IF(H4-J4&lt;0,"●",))))</f>
        <v/>
      </c>
      <c r="I3" s="102"/>
      <c r="J3" s="102"/>
      <c r="K3" s="102" t="str">
        <f t="shared" ref="K3" si="1">IF(K4:M4="","",IF(K4-M4&gt;0,"○",IF(K4-M4=0,"△",IF(K4-M4&lt;0,"●",))))</f>
        <v/>
      </c>
      <c r="L3" s="102"/>
      <c r="M3" s="102"/>
      <c r="N3" s="102" t="str">
        <f t="shared" ref="N3" si="2">IF(N4:P4="","",IF(N4-P4&gt;0,"○",IF(N4-P4=0,"△",IF(N4-P4&lt;0,"●",))))</f>
        <v/>
      </c>
      <c r="O3" s="102"/>
      <c r="P3" s="102"/>
      <c r="Q3" s="102" t="str">
        <f t="shared" ref="Q3" si="3">IF(Q4:S4="","",IF(Q4-S4&gt;0,"○",IF(Q4-S4=0,"△",IF(Q4-S4&lt;0,"●",))))</f>
        <v/>
      </c>
      <c r="R3" s="102"/>
      <c r="S3" s="102"/>
      <c r="T3" s="102">
        <f>COUNTIF(B3:S3:B5:S5,"○")</f>
        <v>1</v>
      </c>
      <c r="U3" s="102">
        <f>COUNTIF(B3:S3:B5:S5,"●")</f>
        <v>0</v>
      </c>
      <c r="V3" s="102">
        <f>COUNTIF(B3:S3:B5:S5,"△")</f>
        <v>0</v>
      </c>
      <c r="W3" s="103">
        <f>T3*3+U3*0+V3*1</f>
        <v>3</v>
      </c>
      <c r="X3" s="102">
        <f>E4+H4+K4+N4+Q4+E6+H6+K6+N6+Q6</f>
        <v>4</v>
      </c>
      <c r="Y3" s="102">
        <f>G4+J4+M4+P4+S4+G6+J6+M6+P6+S6</f>
        <v>1</v>
      </c>
      <c r="Z3" s="102">
        <f>X3-Y3</f>
        <v>3</v>
      </c>
      <c r="AA3" s="103"/>
    </row>
    <row r="4" spans="1:27" ht="15.75" customHeight="1">
      <c r="A4" s="105"/>
      <c r="B4" s="104"/>
      <c r="C4" s="104"/>
      <c r="D4" s="104"/>
      <c r="E4" s="2">
        <v>4</v>
      </c>
      <c r="F4" s="9" t="s">
        <v>14</v>
      </c>
      <c r="G4" s="2">
        <v>1</v>
      </c>
      <c r="H4" s="2"/>
      <c r="I4" s="2" t="s">
        <v>14</v>
      </c>
      <c r="J4" s="2"/>
      <c r="K4" s="2"/>
      <c r="L4" s="2" t="s">
        <v>14</v>
      </c>
      <c r="M4" s="2"/>
      <c r="N4" s="2"/>
      <c r="O4" s="2" t="s">
        <v>14</v>
      </c>
      <c r="P4" s="2"/>
      <c r="Q4" s="2"/>
      <c r="R4" s="2" t="s">
        <v>14</v>
      </c>
      <c r="S4" s="2"/>
      <c r="T4" s="102"/>
      <c r="U4" s="102"/>
      <c r="V4" s="102"/>
      <c r="W4" s="103"/>
      <c r="X4" s="102"/>
      <c r="Y4" s="102"/>
      <c r="Z4" s="102"/>
      <c r="AA4" s="103"/>
    </row>
    <row r="5" spans="1:27" ht="15.75" customHeight="1">
      <c r="A5" s="105"/>
      <c r="B5" s="104"/>
      <c r="C5" s="104"/>
      <c r="D5" s="104"/>
      <c r="E5" s="102" t="str">
        <f>IF(E6:G6="","",IF(E6-G6&gt;0,"○",IF(E6-G6=0,"△",IF(E6-G6&lt;0,"●",))))</f>
        <v/>
      </c>
      <c r="F5" s="102"/>
      <c r="G5" s="102"/>
      <c r="H5" s="102" t="str">
        <f t="shared" ref="H5" si="4">IF(H6:J6="","",IF(H6-J6&gt;0,"○",IF(H6-J6=0,"△",IF(H6-J6&lt;0,"●",))))</f>
        <v/>
      </c>
      <c r="I5" s="102"/>
      <c r="J5" s="102"/>
      <c r="K5" s="102" t="str">
        <f t="shared" ref="K5" si="5">IF(K6:M6="","",IF(K6-M6&gt;0,"○",IF(K6-M6=0,"△",IF(K6-M6&lt;0,"●",))))</f>
        <v/>
      </c>
      <c r="L5" s="102"/>
      <c r="M5" s="102"/>
      <c r="N5" s="102" t="str">
        <f t="shared" ref="N5" si="6">IF(N6:P6="","",IF(N6-P6&gt;0,"○",IF(N6-P6=0,"△",IF(N6-P6&lt;0,"●",))))</f>
        <v/>
      </c>
      <c r="O5" s="102"/>
      <c r="P5" s="102"/>
      <c r="Q5" s="102" t="str">
        <f t="shared" ref="Q5" si="7">IF(Q6:S6="","",IF(Q6-S6&gt;0,"○",IF(Q6-S6=0,"△",IF(Q6-S6&lt;0,"●",))))</f>
        <v/>
      </c>
      <c r="R5" s="102"/>
      <c r="S5" s="102"/>
      <c r="T5" s="102"/>
      <c r="U5" s="102"/>
      <c r="V5" s="102"/>
      <c r="W5" s="103"/>
      <c r="X5" s="102"/>
      <c r="Y5" s="102"/>
      <c r="Z5" s="102"/>
      <c r="AA5" s="103"/>
    </row>
    <row r="6" spans="1:27" ht="15.75" customHeight="1">
      <c r="A6" s="105"/>
      <c r="B6" s="104"/>
      <c r="C6" s="104"/>
      <c r="D6" s="104"/>
      <c r="E6" s="2"/>
      <c r="F6" s="2" t="s">
        <v>14</v>
      </c>
      <c r="G6" s="2"/>
      <c r="H6" s="2"/>
      <c r="I6" s="2" t="s">
        <v>14</v>
      </c>
      <c r="J6" s="2"/>
      <c r="K6" s="2"/>
      <c r="L6" s="2" t="s">
        <v>14</v>
      </c>
      <c r="M6" s="2"/>
      <c r="N6" s="2"/>
      <c r="O6" s="2" t="s">
        <v>14</v>
      </c>
      <c r="P6" s="2"/>
      <c r="Q6" s="2"/>
      <c r="R6" s="2" t="s">
        <v>14</v>
      </c>
      <c r="S6" s="2"/>
      <c r="T6" s="102"/>
      <c r="U6" s="102"/>
      <c r="V6" s="102"/>
      <c r="W6" s="103"/>
      <c r="X6" s="102"/>
      <c r="Y6" s="102"/>
      <c r="Z6" s="102"/>
      <c r="AA6" s="103"/>
    </row>
    <row r="7" spans="1:27" ht="15.75" customHeight="1">
      <c r="A7" s="105" t="s">
        <v>4</v>
      </c>
      <c r="B7" s="102" t="str">
        <f>IF(B8:D8="","",IF(B8-D8&gt;0,"○",IF(B8-D8=0,"△",IF(B8-D8&lt;0,"●",))))</f>
        <v>●</v>
      </c>
      <c r="C7" s="102"/>
      <c r="D7" s="102"/>
      <c r="E7" s="104"/>
      <c r="F7" s="104"/>
      <c r="G7" s="104"/>
      <c r="H7" s="102" t="str">
        <f t="shared" ref="H7" si="8">IF(H8:J8="","",IF(H8-J8&gt;0,"○",IF(H8-J8=0,"△",IF(H8-J8&lt;0,"●",))))</f>
        <v/>
      </c>
      <c r="I7" s="102"/>
      <c r="J7" s="102"/>
      <c r="K7" s="102" t="str">
        <f t="shared" ref="K7" si="9">IF(K8:M8="","",IF(K8-M8&gt;0,"○",IF(K8-M8=0,"△",IF(K8-M8&lt;0,"●",))))</f>
        <v/>
      </c>
      <c r="L7" s="102"/>
      <c r="M7" s="102"/>
      <c r="N7" s="102" t="str">
        <f t="shared" ref="N7" si="10">IF(N8:P8="","",IF(N8-P8&gt;0,"○",IF(N8-P8=0,"△",IF(N8-P8&lt;0,"●",))))</f>
        <v/>
      </c>
      <c r="O7" s="102"/>
      <c r="P7" s="102"/>
      <c r="Q7" s="102" t="str">
        <f t="shared" ref="Q7" si="11">IF(Q8:S8="","",IF(Q8-S8&gt;0,"○",IF(Q8-S8=0,"△",IF(Q8-S8&lt;0,"●",))))</f>
        <v/>
      </c>
      <c r="R7" s="102"/>
      <c r="S7" s="102"/>
      <c r="T7" s="102">
        <f>COUNTIF(B7:S7:B9:S9,"○")</f>
        <v>0</v>
      </c>
      <c r="U7" s="102">
        <f>COUNTIF(B7:S7:B9:S9,"●")</f>
        <v>1</v>
      </c>
      <c r="V7" s="102">
        <f>COUNTIF(B7:S7:B9:S9,"△")</f>
        <v>0</v>
      </c>
      <c r="W7" s="103">
        <f>T7*3+U7*0+V7*1</f>
        <v>0</v>
      </c>
      <c r="X7" s="102">
        <f>SUM(B8,H8,K8,N8,Q8,B10,H10,K10,N10,Q10)</f>
        <v>1</v>
      </c>
      <c r="Y7" s="102">
        <f>SUM(D8,J8,M8,P8,S8,D10,J10,M10,P10,S10)</f>
        <v>4</v>
      </c>
      <c r="Z7" s="102">
        <f t="shared" ref="Z7" si="12">X7-Y7</f>
        <v>-3</v>
      </c>
      <c r="AA7" s="103"/>
    </row>
    <row r="8" spans="1:27" ht="15.75" customHeight="1">
      <c r="A8" s="105"/>
      <c r="B8" s="2">
        <f>IF(G4="","",G4)</f>
        <v>1</v>
      </c>
      <c r="C8" s="2" t="s">
        <v>14</v>
      </c>
      <c r="D8" s="2">
        <f>IF(E4="","",E4)</f>
        <v>4</v>
      </c>
      <c r="E8" s="104"/>
      <c r="F8" s="104"/>
      <c r="G8" s="104"/>
      <c r="H8" s="2"/>
      <c r="I8" s="2" t="s">
        <v>14</v>
      </c>
      <c r="J8" s="2"/>
      <c r="K8" s="2"/>
      <c r="L8" s="2" t="s">
        <v>14</v>
      </c>
      <c r="M8" s="2"/>
      <c r="N8" s="2"/>
      <c r="O8" s="2" t="s">
        <v>14</v>
      </c>
      <c r="P8" s="2"/>
      <c r="Q8" s="2"/>
      <c r="R8" s="2" t="s">
        <v>14</v>
      </c>
      <c r="S8" s="2"/>
      <c r="T8" s="102"/>
      <c r="U8" s="102"/>
      <c r="V8" s="102"/>
      <c r="W8" s="103"/>
      <c r="X8" s="102"/>
      <c r="Y8" s="102"/>
      <c r="Z8" s="102"/>
      <c r="AA8" s="103"/>
    </row>
    <row r="9" spans="1:27" ht="15.75" customHeight="1">
      <c r="A9" s="105"/>
      <c r="B9" s="102" t="str">
        <f>IF(B10:D10="","",IF(B10-D10&gt;0,"○",IF(B10-D10=0,"△",IF(B10-D10&lt;0,"●",))))</f>
        <v/>
      </c>
      <c r="C9" s="102"/>
      <c r="D9" s="102"/>
      <c r="E9" s="104"/>
      <c r="F9" s="104"/>
      <c r="G9" s="104"/>
      <c r="H9" s="102" t="str">
        <f t="shared" ref="H9" si="13">IF(H10:J10="","",IF(H10-J10&gt;0,"○",IF(H10-J10=0,"△",IF(H10-J10&lt;0,"●",))))</f>
        <v/>
      </c>
      <c r="I9" s="102"/>
      <c r="J9" s="102"/>
      <c r="K9" s="102" t="str">
        <f t="shared" ref="K9" si="14">IF(K10:M10="","",IF(K10-M10&gt;0,"○",IF(K10-M10=0,"△",IF(K10-M10&lt;0,"●",))))</f>
        <v/>
      </c>
      <c r="L9" s="102"/>
      <c r="M9" s="102"/>
      <c r="N9" s="102" t="str">
        <f t="shared" ref="N9" si="15">IF(N10:P10="","",IF(N10-P10&gt;0,"○",IF(N10-P10=0,"△",IF(N10-P10&lt;0,"●",))))</f>
        <v/>
      </c>
      <c r="O9" s="102"/>
      <c r="P9" s="102"/>
      <c r="Q9" s="102" t="str">
        <f t="shared" ref="Q9" si="16">IF(Q10:S10="","",IF(Q10-S10&gt;0,"○",IF(Q10-S10=0,"△",IF(Q10-S10&lt;0,"●",))))</f>
        <v/>
      </c>
      <c r="R9" s="102"/>
      <c r="S9" s="102"/>
      <c r="T9" s="102"/>
      <c r="U9" s="102"/>
      <c r="V9" s="102"/>
      <c r="W9" s="103"/>
      <c r="X9" s="102"/>
      <c r="Y9" s="102"/>
      <c r="Z9" s="102"/>
      <c r="AA9" s="103"/>
    </row>
    <row r="10" spans="1:27" ht="15.75" customHeight="1">
      <c r="A10" s="105"/>
      <c r="B10" s="2" t="str">
        <f>IF(G6="","",G6)</f>
        <v/>
      </c>
      <c r="C10" s="2" t="s">
        <v>14</v>
      </c>
      <c r="D10" s="2" t="str">
        <f>IF(E6="","",E6)</f>
        <v/>
      </c>
      <c r="E10" s="104"/>
      <c r="F10" s="104"/>
      <c r="G10" s="104"/>
      <c r="H10" s="2"/>
      <c r="I10" s="2" t="s">
        <v>14</v>
      </c>
      <c r="J10" s="2"/>
      <c r="K10" s="2"/>
      <c r="L10" s="2" t="s">
        <v>14</v>
      </c>
      <c r="M10" s="2"/>
      <c r="N10" s="2"/>
      <c r="O10" s="2" t="s">
        <v>14</v>
      </c>
      <c r="P10" s="2"/>
      <c r="Q10" s="2"/>
      <c r="R10" s="2" t="s">
        <v>14</v>
      </c>
      <c r="S10" s="2"/>
      <c r="T10" s="102"/>
      <c r="U10" s="102"/>
      <c r="V10" s="102"/>
      <c r="W10" s="103"/>
      <c r="X10" s="102"/>
      <c r="Y10" s="102"/>
      <c r="Z10" s="102"/>
      <c r="AA10" s="103"/>
    </row>
    <row r="11" spans="1:27" ht="15.75" customHeight="1">
      <c r="A11" s="106" t="s">
        <v>0</v>
      </c>
      <c r="B11" s="102" t="str">
        <f t="shared" ref="B11" si="17">IF(B12:D12="","",IF(B12-D12&gt;0,"○",IF(B12-D12=0,"△",IF(B12-D12&lt;0,"●",))))</f>
        <v/>
      </c>
      <c r="C11" s="102"/>
      <c r="D11" s="102"/>
      <c r="E11" s="102" t="str">
        <f>IF(E12:G12="","",IF(E12-G12&gt;0,"○",IF(E12-G12=0,"△",IF(E12-G12&lt;0,"●",))))</f>
        <v/>
      </c>
      <c r="F11" s="102"/>
      <c r="G11" s="102"/>
      <c r="H11" s="104"/>
      <c r="I11" s="104"/>
      <c r="J11" s="104"/>
      <c r="K11" s="102" t="str">
        <f t="shared" ref="K11" si="18">IF(K12:M12="","",IF(K12-M12&gt;0,"○",IF(K12-M12=0,"△",IF(K12-M12&lt;0,"●",))))</f>
        <v/>
      </c>
      <c r="L11" s="102"/>
      <c r="M11" s="102"/>
      <c r="N11" s="102" t="str">
        <f t="shared" ref="N11" si="19">IF(N12:P12="","",IF(N12-P12&gt;0,"○",IF(N12-P12=0,"△",IF(N12-P12&lt;0,"●",))))</f>
        <v/>
      </c>
      <c r="O11" s="102"/>
      <c r="P11" s="102"/>
      <c r="Q11" s="102" t="str">
        <f t="shared" ref="Q11" si="20">IF(Q12:S12="","",IF(Q12-S12&gt;0,"○",IF(Q12-S12=0,"△",IF(Q12-S12&lt;0,"●",))))</f>
        <v/>
      </c>
      <c r="R11" s="102"/>
      <c r="S11" s="102"/>
      <c r="T11" s="102">
        <f>COUNTIF(B11:S11:B13:S13,"○")</f>
        <v>0</v>
      </c>
      <c r="U11" s="102">
        <f>COUNTIF(B11:S11:B13:S13,"●")</f>
        <v>0</v>
      </c>
      <c r="V11" s="102">
        <f>COUNTIF(B11:S11:B13:S13,"△")</f>
        <v>0</v>
      </c>
      <c r="W11" s="103">
        <f>T11*3+U11*0+V11*1</f>
        <v>0</v>
      </c>
      <c r="X11" s="102">
        <f>SUM(B12,E12,K12,N12,Q12,B14,E14,K14,N14,Q14)</f>
        <v>0</v>
      </c>
      <c r="Y11" s="102">
        <f>SUM(D12,J12,M12,P12,S12,D14,J14,M14,P14,S14)</f>
        <v>0</v>
      </c>
      <c r="Z11" s="102">
        <f t="shared" ref="Z11" si="21">X11-Y11</f>
        <v>0</v>
      </c>
      <c r="AA11" s="103"/>
    </row>
    <row r="12" spans="1:27" ht="15.75" customHeight="1">
      <c r="A12" s="106"/>
      <c r="B12" s="2" t="str">
        <f>IF(J4="","",J4)</f>
        <v/>
      </c>
      <c r="C12" s="2" t="s">
        <v>14</v>
      </c>
      <c r="D12" s="2" t="str">
        <f>IF(H4="","",H4)</f>
        <v/>
      </c>
      <c r="E12" s="2" t="str">
        <f>IF(J8="","",J8)</f>
        <v/>
      </c>
      <c r="F12" s="2" t="s">
        <v>14</v>
      </c>
      <c r="G12" s="2" t="str">
        <f>IF(H8="","",H8)</f>
        <v/>
      </c>
      <c r="H12" s="104"/>
      <c r="I12" s="104"/>
      <c r="J12" s="104"/>
      <c r="K12" s="2"/>
      <c r="L12" s="2" t="s">
        <v>14</v>
      </c>
      <c r="M12" s="2"/>
      <c r="N12" s="2"/>
      <c r="O12" s="2" t="s">
        <v>14</v>
      </c>
      <c r="P12" s="2"/>
      <c r="Q12" s="2"/>
      <c r="R12" s="2" t="s">
        <v>14</v>
      </c>
      <c r="S12" s="2"/>
      <c r="T12" s="102"/>
      <c r="U12" s="102"/>
      <c r="V12" s="102"/>
      <c r="W12" s="103"/>
      <c r="X12" s="102"/>
      <c r="Y12" s="102"/>
      <c r="Z12" s="102"/>
      <c r="AA12" s="103"/>
    </row>
    <row r="13" spans="1:27" ht="15.75" customHeight="1">
      <c r="A13" s="106"/>
      <c r="B13" s="102" t="str">
        <f t="shared" ref="B13" si="22">IF(B14:D14="","",IF(B14-D14&gt;0,"○",IF(B14-D14=0,"△",IF(B14-D14&lt;0,"●",))))</f>
        <v/>
      </c>
      <c r="C13" s="102"/>
      <c r="D13" s="102"/>
      <c r="E13" s="102" t="str">
        <f>IF(E14:G14="","",IF(E14-G14&gt;0,"○",IF(E14-G14=0,"△",IF(E14-G14&lt;0,"●",))))</f>
        <v/>
      </c>
      <c r="F13" s="102"/>
      <c r="G13" s="102"/>
      <c r="H13" s="104"/>
      <c r="I13" s="104"/>
      <c r="J13" s="104"/>
      <c r="K13" s="102" t="str">
        <f t="shared" ref="K13" si="23">IF(K14:M14="","",IF(K14-M14&gt;0,"○",IF(K14-M14=0,"△",IF(K14-M14&lt;0,"●",))))</f>
        <v/>
      </c>
      <c r="L13" s="102"/>
      <c r="M13" s="102"/>
      <c r="N13" s="102" t="str">
        <f t="shared" ref="N13" si="24">IF(N14:P14="","",IF(N14-P14&gt;0,"○",IF(N14-P14=0,"△",IF(N14-P14&lt;0,"●",))))</f>
        <v/>
      </c>
      <c r="O13" s="102"/>
      <c r="P13" s="102"/>
      <c r="Q13" s="102" t="str">
        <f t="shared" ref="Q13" si="25">IF(Q14:S14="","",IF(Q14-S14&gt;0,"○",IF(Q14-S14=0,"△",IF(Q14-S14&lt;0,"●",))))</f>
        <v/>
      </c>
      <c r="R13" s="102"/>
      <c r="S13" s="102"/>
      <c r="T13" s="102"/>
      <c r="U13" s="102"/>
      <c r="V13" s="102"/>
      <c r="W13" s="103"/>
      <c r="X13" s="102"/>
      <c r="Y13" s="102"/>
      <c r="Z13" s="102"/>
      <c r="AA13" s="103"/>
    </row>
    <row r="14" spans="1:27" ht="15.75" customHeight="1">
      <c r="A14" s="106"/>
      <c r="B14" s="2" t="str">
        <f>IF(J6="","",J6)</f>
        <v/>
      </c>
      <c r="C14" s="2" t="s">
        <v>14</v>
      </c>
      <c r="D14" s="2" t="str">
        <f>IF(H6="","",H6)</f>
        <v/>
      </c>
      <c r="E14" s="2" t="str">
        <f>IF(J10="","",J10)</f>
        <v/>
      </c>
      <c r="F14" s="2" t="s">
        <v>14</v>
      </c>
      <c r="G14" s="2" t="str">
        <f>IF(H10="","",H10)</f>
        <v/>
      </c>
      <c r="H14" s="104"/>
      <c r="I14" s="104"/>
      <c r="J14" s="104"/>
      <c r="K14" s="2"/>
      <c r="L14" s="2" t="s">
        <v>14</v>
      </c>
      <c r="M14" s="2"/>
      <c r="N14" s="2"/>
      <c r="O14" s="2" t="s">
        <v>14</v>
      </c>
      <c r="P14" s="2"/>
      <c r="Q14" s="2"/>
      <c r="R14" s="2" t="s">
        <v>14</v>
      </c>
      <c r="S14" s="2"/>
      <c r="T14" s="102"/>
      <c r="U14" s="102"/>
      <c r="V14" s="102"/>
      <c r="W14" s="103"/>
      <c r="X14" s="102"/>
      <c r="Y14" s="102"/>
      <c r="Z14" s="102"/>
      <c r="AA14" s="103"/>
    </row>
    <row r="15" spans="1:27" ht="15.75" customHeight="1">
      <c r="A15" s="106" t="s">
        <v>1</v>
      </c>
      <c r="B15" s="102" t="str">
        <f t="shared" ref="B15" si="26">IF(B16:D16="","",IF(B16-D16&gt;0,"○",IF(B16-D16=0,"△",IF(B16-D16&lt;0,"●",))))</f>
        <v/>
      </c>
      <c r="C15" s="102"/>
      <c r="D15" s="102"/>
      <c r="E15" s="102" t="str">
        <f t="shared" ref="E15" si="27">IF(E16:G16="","",IF(E16-G16&gt;0,"○",IF(E16-G16=0,"△",IF(E16-G16&lt;0,"●",))))</f>
        <v/>
      </c>
      <c r="F15" s="102"/>
      <c r="G15" s="102"/>
      <c r="H15" s="102" t="str">
        <f>IF(H16:J16="","",IF(H16-J16&gt;0,"○",IF(H16-J16=0,"△",IF(H16-J16&lt;0,"●",))))</f>
        <v/>
      </c>
      <c r="I15" s="102"/>
      <c r="J15" s="102"/>
      <c r="K15" s="104"/>
      <c r="L15" s="104"/>
      <c r="M15" s="104"/>
      <c r="N15" s="102" t="str">
        <f t="shared" ref="N15" si="28">IF(N16:P16="","",IF(N16-P16&gt;0,"○",IF(N16-P16=0,"△",IF(N16-P16&lt;0,"●",))))</f>
        <v/>
      </c>
      <c r="O15" s="102"/>
      <c r="P15" s="102"/>
      <c r="Q15" s="102" t="str">
        <f t="shared" ref="Q15" si="29">IF(Q16:S16="","",IF(Q16-S16&gt;0,"○",IF(Q16-S16=0,"△",IF(Q16-S16&lt;0,"●",))))</f>
        <v/>
      </c>
      <c r="R15" s="102"/>
      <c r="S15" s="102"/>
      <c r="T15" s="102">
        <f>COUNTIF(B15:S15:B17:S17,"○")</f>
        <v>0</v>
      </c>
      <c r="U15" s="102">
        <f>COUNTIF(B15:S15:B17:S17,"●")</f>
        <v>0</v>
      </c>
      <c r="V15" s="102">
        <f>COUNTIF(B15:S15:B17:S17,"△")</f>
        <v>0</v>
      </c>
      <c r="W15" s="103">
        <f>T15*3+U15*0+V15*1</f>
        <v>0</v>
      </c>
      <c r="X15" s="102">
        <f>SUM(B16,H16,E16,N16,Q16,B18,H18,E18,N18,Q18)</f>
        <v>0</v>
      </c>
      <c r="Y15" s="102">
        <f>SUM(D16,J16,G16,P16,S16,D18,J18,G18,P18,S18)</f>
        <v>0</v>
      </c>
      <c r="Z15" s="102">
        <f t="shared" ref="Z15" si="30">X15-Y15</f>
        <v>0</v>
      </c>
      <c r="AA15" s="103"/>
    </row>
    <row r="16" spans="1:27" ht="15.75" customHeight="1">
      <c r="A16" s="106"/>
      <c r="B16" s="2" t="str">
        <f>IF(M4="","",M4)</f>
        <v/>
      </c>
      <c r="C16" s="2" t="s">
        <v>14</v>
      </c>
      <c r="D16" s="2" t="str">
        <f>IF(K4="","",K4)</f>
        <v/>
      </c>
      <c r="E16" s="2" t="str">
        <f>IF(M8="","",M8)</f>
        <v/>
      </c>
      <c r="F16" s="2" t="s">
        <v>14</v>
      </c>
      <c r="G16" s="2" t="str">
        <f>IF(K8="","",K8)</f>
        <v/>
      </c>
      <c r="H16" s="2" t="str">
        <f>IF(M12="","",M12)</f>
        <v/>
      </c>
      <c r="I16" s="2" t="s">
        <v>14</v>
      </c>
      <c r="J16" s="2" t="str">
        <f>IF(K12="","",K12)</f>
        <v/>
      </c>
      <c r="K16" s="104"/>
      <c r="L16" s="104"/>
      <c r="M16" s="104"/>
      <c r="N16" s="2"/>
      <c r="O16" s="2" t="s">
        <v>14</v>
      </c>
      <c r="P16" s="2"/>
      <c r="Q16" s="2"/>
      <c r="R16" s="2" t="s">
        <v>14</v>
      </c>
      <c r="S16" s="2"/>
      <c r="T16" s="102"/>
      <c r="U16" s="102"/>
      <c r="V16" s="102"/>
      <c r="W16" s="103"/>
      <c r="X16" s="102"/>
      <c r="Y16" s="102"/>
      <c r="Z16" s="102"/>
      <c r="AA16" s="103"/>
    </row>
    <row r="17" spans="1:27" ht="15.75" customHeight="1">
      <c r="A17" s="106"/>
      <c r="B17" s="102" t="str">
        <f t="shared" ref="B17" si="31">IF(B18:D18="","",IF(B18-D18&gt;0,"○",IF(B18-D18=0,"△",IF(B18-D18&lt;0,"●",))))</f>
        <v/>
      </c>
      <c r="C17" s="102"/>
      <c r="D17" s="102"/>
      <c r="E17" s="102" t="str">
        <f t="shared" ref="E17" si="32">IF(E18:G18="","",IF(E18-G18&gt;0,"○",IF(E18-G18=0,"△",IF(E18-G18&lt;0,"●",))))</f>
        <v/>
      </c>
      <c r="F17" s="102"/>
      <c r="G17" s="102"/>
      <c r="H17" s="102" t="str">
        <f>IF(H18:J18="","",IF(H18-J18&gt;0,"○",IF(H18-J18=0,"△",IF(H18-J18&lt;0,"●",))))</f>
        <v/>
      </c>
      <c r="I17" s="102"/>
      <c r="J17" s="102"/>
      <c r="K17" s="104"/>
      <c r="L17" s="104"/>
      <c r="M17" s="104"/>
      <c r="N17" s="102" t="str">
        <f t="shared" ref="N17" si="33">IF(N18:P18="","",IF(N18-P18&gt;0,"○",IF(N18-P18=0,"△",IF(N18-P18&lt;0,"●",))))</f>
        <v/>
      </c>
      <c r="O17" s="102"/>
      <c r="P17" s="102"/>
      <c r="Q17" s="102" t="str">
        <f t="shared" ref="Q17" si="34">IF(Q18:S18="","",IF(Q18-S18&gt;0,"○",IF(Q18-S18=0,"△",IF(Q18-S18&lt;0,"●",))))</f>
        <v/>
      </c>
      <c r="R17" s="102"/>
      <c r="S17" s="102"/>
      <c r="T17" s="102"/>
      <c r="U17" s="102"/>
      <c r="V17" s="102"/>
      <c r="W17" s="103"/>
      <c r="X17" s="102"/>
      <c r="Y17" s="102"/>
      <c r="Z17" s="102"/>
      <c r="AA17" s="103"/>
    </row>
    <row r="18" spans="1:27" ht="15.75" customHeight="1">
      <c r="A18" s="106"/>
      <c r="B18" s="2" t="str">
        <f>IF(M6="","",M6)</f>
        <v/>
      </c>
      <c r="C18" s="2" t="s">
        <v>14</v>
      </c>
      <c r="D18" s="2" t="str">
        <f>IF(K6="","",K6)</f>
        <v/>
      </c>
      <c r="E18" s="2" t="str">
        <f>IF(M10="","",M10)</f>
        <v/>
      </c>
      <c r="F18" s="2" t="s">
        <v>14</v>
      </c>
      <c r="G18" s="2" t="str">
        <f>IF(K10="","",K10)</f>
        <v/>
      </c>
      <c r="H18" s="2" t="str">
        <f>IF(M14="","",M14)</f>
        <v/>
      </c>
      <c r="I18" s="2" t="s">
        <v>14</v>
      </c>
      <c r="J18" s="2" t="str">
        <f>IF(K14="","",K14)</f>
        <v/>
      </c>
      <c r="K18" s="104"/>
      <c r="L18" s="104"/>
      <c r="M18" s="104"/>
      <c r="N18" s="2"/>
      <c r="O18" s="2" t="s">
        <v>14</v>
      </c>
      <c r="P18" s="2"/>
      <c r="Q18" s="2"/>
      <c r="R18" s="2" t="s">
        <v>14</v>
      </c>
      <c r="S18" s="2"/>
      <c r="T18" s="102"/>
      <c r="U18" s="102"/>
      <c r="V18" s="102"/>
      <c r="W18" s="103"/>
      <c r="X18" s="102"/>
      <c r="Y18" s="102"/>
      <c r="Z18" s="102"/>
      <c r="AA18" s="103"/>
    </row>
    <row r="19" spans="1:27" ht="15.75" customHeight="1">
      <c r="A19" s="106" t="s">
        <v>2</v>
      </c>
      <c r="B19" s="102" t="str">
        <f t="shared" ref="B19" si="35">IF(B20:D20="","",IF(B20-D20&gt;0,"○",IF(B20-D20=0,"△",IF(B20-D20&lt;0,"●",))))</f>
        <v/>
      </c>
      <c r="C19" s="102"/>
      <c r="D19" s="102"/>
      <c r="E19" s="102" t="str">
        <f t="shared" ref="E19" si="36">IF(E20:G20="","",IF(E20-G20&gt;0,"○",IF(E20-G20=0,"△",IF(E20-G20&lt;0,"●",))))</f>
        <v/>
      </c>
      <c r="F19" s="102"/>
      <c r="G19" s="102"/>
      <c r="H19" s="102" t="str">
        <f t="shared" ref="H19" si="37">IF(H20:J20="","",IF(H20-J20&gt;0,"○",IF(H20-J20=0,"△",IF(H20-J20&lt;0,"●",))))</f>
        <v/>
      </c>
      <c r="I19" s="102"/>
      <c r="J19" s="102"/>
      <c r="K19" s="102" t="str">
        <f>IF(K20:M20="","",IF(K20-M20&gt;0,"○",IF(K20-M20=0,"△",IF(K20-M20&lt;0,"●",))))</f>
        <v/>
      </c>
      <c r="L19" s="102"/>
      <c r="M19" s="102"/>
      <c r="N19" s="104"/>
      <c r="O19" s="104"/>
      <c r="P19" s="104"/>
      <c r="Q19" s="102" t="str">
        <f>IF(Q20:S20="","",IF(Q20-S20&gt;0,"○",IF(Q20-S20=0,"△",IF(Q20-S20&lt;0,"●",))))</f>
        <v/>
      </c>
      <c r="R19" s="102"/>
      <c r="S19" s="102"/>
      <c r="T19" s="102">
        <f>COUNTIF(B19:S19:B21:S21,"○")</f>
        <v>0</v>
      </c>
      <c r="U19" s="102">
        <f>COUNTIF(B19:S19:B21:S21,"●")</f>
        <v>0</v>
      </c>
      <c r="V19" s="102">
        <f>COUNTIF(B19:S19:B21:S21,"△")</f>
        <v>0</v>
      </c>
      <c r="W19" s="103">
        <f>T19*3+U19*0+V19*1</f>
        <v>0</v>
      </c>
      <c r="X19" s="102">
        <f>SUM(B20,H20,K20,E20,Q20,B22,H22,K22,E22,Q22)</f>
        <v>0</v>
      </c>
      <c r="Y19" s="102">
        <f>SUM(D20,J20,M20,G20,S20,D22,J22,M22,G22,S22)</f>
        <v>0</v>
      </c>
      <c r="Z19" s="102">
        <f t="shared" ref="Z19" si="38">X19-Y19</f>
        <v>0</v>
      </c>
      <c r="AA19" s="103"/>
    </row>
    <row r="20" spans="1:27" ht="15.75" customHeight="1">
      <c r="A20" s="106"/>
      <c r="B20" s="2" t="str">
        <f>IF(P4="","",P4)</f>
        <v/>
      </c>
      <c r="C20" s="2" t="s">
        <v>14</v>
      </c>
      <c r="D20" s="2" t="str">
        <f>IF(N4="","",N4)</f>
        <v/>
      </c>
      <c r="E20" s="2" t="str">
        <f>IF(P8="","",P8)</f>
        <v/>
      </c>
      <c r="F20" s="2" t="s">
        <v>14</v>
      </c>
      <c r="G20" s="2" t="str">
        <f>IF(N8="","",N8)</f>
        <v/>
      </c>
      <c r="H20" s="2" t="str">
        <f>IF(P12="","",P12)</f>
        <v/>
      </c>
      <c r="I20" s="2" t="s">
        <v>14</v>
      </c>
      <c r="J20" s="2" t="str">
        <f>IF(N12="","",N12)</f>
        <v/>
      </c>
      <c r="K20" s="2" t="str">
        <f>IF(P16="","",P16)</f>
        <v/>
      </c>
      <c r="L20" s="2" t="s">
        <v>14</v>
      </c>
      <c r="M20" s="2" t="str">
        <f>IF(N16="","",N16)</f>
        <v/>
      </c>
      <c r="N20" s="104"/>
      <c r="O20" s="104"/>
      <c r="P20" s="104"/>
      <c r="Q20" s="2"/>
      <c r="R20" s="2" t="s">
        <v>14</v>
      </c>
      <c r="S20" s="2"/>
      <c r="T20" s="102"/>
      <c r="U20" s="102"/>
      <c r="V20" s="102"/>
      <c r="W20" s="103"/>
      <c r="X20" s="102"/>
      <c r="Y20" s="102"/>
      <c r="Z20" s="102"/>
      <c r="AA20" s="103"/>
    </row>
    <row r="21" spans="1:27" ht="15.75" customHeight="1">
      <c r="A21" s="106"/>
      <c r="B21" s="102" t="str">
        <f t="shared" ref="B21" si="39">IF(B22:D22="","",IF(B22-D22&gt;0,"○",IF(B22-D22=0,"△",IF(B22-D22&lt;0,"●",))))</f>
        <v/>
      </c>
      <c r="C21" s="102"/>
      <c r="D21" s="102"/>
      <c r="E21" s="102" t="str">
        <f t="shared" ref="E21" si="40">IF(E22:G22="","",IF(E22-G22&gt;0,"○",IF(E22-G22=0,"△",IF(E22-G22&lt;0,"●",))))</f>
        <v/>
      </c>
      <c r="F21" s="102"/>
      <c r="G21" s="102"/>
      <c r="H21" s="102" t="str">
        <f t="shared" ref="H21" si="41">IF(H22:J22="","",IF(H22-J22&gt;0,"○",IF(H22-J22=0,"△",IF(H22-J22&lt;0,"●",))))</f>
        <v/>
      </c>
      <c r="I21" s="102"/>
      <c r="J21" s="102"/>
      <c r="K21" s="102" t="str">
        <f>IF(K22:M22="","",IF(K22-M22&gt;0,"○",IF(K22-M22=0,"△",IF(K22-M22&lt;0,"●",))))</f>
        <v/>
      </c>
      <c r="L21" s="102"/>
      <c r="M21" s="102"/>
      <c r="N21" s="104"/>
      <c r="O21" s="104"/>
      <c r="P21" s="104"/>
      <c r="Q21" s="102" t="str">
        <f>IF(Q22:S22="","",IF(Q22-S22&gt;0,"○",IF(Q22-S22=0,"△",IF(Q22-S22&lt;0,"●",))))</f>
        <v/>
      </c>
      <c r="R21" s="102"/>
      <c r="S21" s="102"/>
      <c r="T21" s="102"/>
      <c r="U21" s="102"/>
      <c r="V21" s="102"/>
      <c r="W21" s="103"/>
      <c r="X21" s="102"/>
      <c r="Y21" s="102"/>
      <c r="Z21" s="102"/>
      <c r="AA21" s="103"/>
    </row>
    <row r="22" spans="1:27" ht="15.75" customHeight="1">
      <c r="A22" s="106"/>
      <c r="B22" s="2" t="str">
        <f>IF(P6="","",P6)</f>
        <v/>
      </c>
      <c r="C22" s="2" t="s">
        <v>14</v>
      </c>
      <c r="D22" s="2" t="str">
        <f>IF(N6="","",N6)</f>
        <v/>
      </c>
      <c r="E22" s="2" t="str">
        <f>IF(P10="","",P10)</f>
        <v/>
      </c>
      <c r="F22" s="2" t="s">
        <v>14</v>
      </c>
      <c r="G22" s="2" t="str">
        <f>IF(N10="","",N10)</f>
        <v/>
      </c>
      <c r="H22" s="2" t="str">
        <f>IF(P14="","",P14)</f>
        <v/>
      </c>
      <c r="I22" s="2" t="s">
        <v>14</v>
      </c>
      <c r="J22" s="2" t="str">
        <f>IF(N14="","",N14)</f>
        <v/>
      </c>
      <c r="K22" s="2" t="str">
        <f>IF(P18="","",P18)</f>
        <v/>
      </c>
      <c r="L22" s="2" t="s">
        <v>14</v>
      </c>
      <c r="M22" s="2" t="str">
        <f>IF(N18="","",N18)</f>
        <v/>
      </c>
      <c r="N22" s="104"/>
      <c r="O22" s="104"/>
      <c r="P22" s="104"/>
      <c r="Q22" s="2"/>
      <c r="R22" s="2" t="s">
        <v>14</v>
      </c>
      <c r="S22" s="2"/>
      <c r="T22" s="102"/>
      <c r="U22" s="102"/>
      <c r="V22" s="102"/>
      <c r="W22" s="103"/>
      <c r="X22" s="102"/>
      <c r="Y22" s="102"/>
      <c r="Z22" s="102"/>
      <c r="AA22" s="103"/>
    </row>
    <row r="23" spans="1:27" ht="15.75" customHeight="1">
      <c r="A23" s="105" t="s">
        <v>3</v>
      </c>
      <c r="B23" s="102" t="str">
        <f t="shared" ref="B23" si="42">IF(B24:D24="","",IF(B24-D24&gt;0,"○",IF(B24-D24=0,"△",IF(B24-D24&lt;0,"●",))))</f>
        <v/>
      </c>
      <c r="C23" s="102"/>
      <c r="D23" s="102"/>
      <c r="E23" s="102" t="str">
        <f t="shared" ref="E23" si="43">IF(E24:G24="","",IF(E24-G24&gt;0,"○",IF(E24-G24=0,"△",IF(E24-G24&lt;0,"●",))))</f>
        <v/>
      </c>
      <c r="F23" s="102"/>
      <c r="G23" s="102"/>
      <c r="H23" s="102" t="str">
        <f t="shared" ref="H23" si="44">IF(H24:J24="","",IF(H24-J24&gt;0,"○",IF(H24-J24=0,"△",IF(H24-J24&lt;0,"●",))))</f>
        <v/>
      </c>
      <c r="I23" s="102"/>
      <c r="J23" s="102"/>
      <c r="K23" s="102" t="str">
        <f t="shared" ref="K23" si="45">IF(K24:M24="","",IF(K24-M24&gt;0,"○",IF(K24-M24=0,"△",IF(K24-M24&lt;0,"●",))))</f>
        <v/>
      </c>
      <c r="L23" s="102"/>
      <c r="M23" s="102"/>
      <c r="N23" s="102" t="str">
        <f>IF(N24:P24="","",IF(N24-P24&gt;0,"○",IF(N24-P24=0,"△",IF(N24-P24&lt;0,"●",))))</f>
        <v/>
      </c>
      <c r="O23" s="102"/>
      <c r="P23" s="102"/>
      <c r="Q23" s="104"/>
      <c r="R23" s="104"/>
      <c r="S23" s="104"/>
      <c r="T23" s="102">
        <f>COUNTIF(B23:S23:B25:S25,"○")</f>
        <v>0</v>
      </c>
      <c r="U23" s="102">
        <f>COUNTIF(B23:S23:B25:S25,"●")</f>
        <v>0</v>
      </c>
      <c r="V23" s="102">
        <f>COUNTIF(B23:S23:B25:S25,"△")</f>
        <v>0</v>
      </c>
      <c r="W23" s="103">
        <f>T23*3+U23*0+V23*1</f>
        <v>0</v>
      </c>
      <c r="X23" s="102">
        <f>SUM(B24,H24,K24,E24,N24,B26,H26,K26,E26,N26)</f>
        <v>0</v>
      </c>
      <c r="Y23" s="102">
        <f>SUM(D24,J24,M24,P24,G24,D26,J26,M26,P26,G26)</f>
        <v>0</v>
      </c>
      <c r="Z23" s="102">
        <f t="shared" ref="Z23" si="46">X23-Y23</f>
        <v>0</v>
      </c>
      <c r="AA23" s="103"/>
    </row>
    <row r="24" spans="1:27" ht="15.75" customHeight="1">
      <c r="A24" s="105"/>
      <c r="B24" s="2" t="str">
        <f>IF(S4="","",S4)</f>
        <v/>
      </c>
      <c r="C24" s="2" t="s">
        <v>14</v>
      </c>
      <c r="D24" s="2" t="str">
        <f>IF(Q4="","",Q4)</f>
        <v/>
      </c>
      <c r="E24" s="2" t="str">
        <f>IF(S8="","",S8)</f>
        <v/>
      </c>
      <c r="F24" s="2" t="s">
        <v>14</v>
      </c>
      <c r="G24" s="2" t="str">
        <f>IF(Q8="","",Q8)</f>
        <v/>
      </c>
      <c r="H24" s="2" t="str">
        <f>IF(S12="","",S12)</f>
        <v/>
      </c>
      <c r="I24" s="2" t="s">
        <v>14</v>
      </c>
      <c r="J24" s="2" t="str">
        <f>IF(Q12="","",Q12)</f>
        <v/>
      </c>
      <c r="K24" s="2" t="str">
        <f>IF(S16="","",S16)</f>
        <v/>
      </c>
      <c r="L24" s="2" t="s">
        <v>14</v>
      </c>
      <c r="M24" s="2" t="str">
        <f>IF(Q16="","",Q16)</f>
        <v/>
      </c>
      <c r="N24" s="2" t="str">
        <f>IF(S20="","",S20)</f>
        <v/>
      </c>
      <c r="O24" s="2" t="s">
        <v>14</v>
      </c>
      <c r="P24" s="2" t="str">
        <f>IF(Q20="","",Q20)</f>
        <v/>
      </c>
      <c r="Q24" s="104"/>
      <c r="R24" s="104"/>
      <c r="S24" s="104"/>
      <c r="T24" s="102"/>
      <c r="U24" s="102"/>
      <c r="V24" s="102"/>
      <c r="W24" s="103"/>
      <c r="X24" s="102"/>
      <c r="Y24" s="102"/>
      <c r="Z24" s="102"/>
      <c r="AA24" s="103"/>
    </row>
    <row r="25" spans="1:27" ht="15.75" customHeight="1">
      <c r="A25" s="105"/>
      <c r="B25" s="102" t="str">
        <f t="shared" ref="B25" si="47">IF(B26:D26="","",IF(B26-D26&gt;0,"○",IF(B26-D26=0,"△",IF(B26-D26&lt;0,"●",))))</f>
        <v/>
      </c>
      <c r="C25" s="102"/>
      <c r="D25" s="102"/>
      <c r="E25" s="102" t="str">
        <f t="shared" ref="E25" si="48">IF(E26:G26="","",IF(E26-G26&gt;0,"○",IF(E26-G26=0,"△",IF(E26-G26&lt;0,"●",))))</f>
        <v/>
      </c>
      <c r="F25" s="102"/>
      <c r="G25" s="102"/>
      <c r="H25" s="102" t="str">
        <f t="shared" ref="H25" si="49">IF(H26:J26="","",IF(H26-J26&gt;0,"○",IF(H26-J26=0,"△",IF(H26-J26&lt;0,"●",))))</f>
        <v/>
      </c>
      <c r="I25" s="102"/>
      <c r="J25" s="102"/>
      <c r="K25" s="102" t="str">
        <f t="shared" ref="K25" si="50">IF(K26:M26="","",IF(K26-M26&gt;0,"○",IF(K26-M26=0,"△",IF(K26-M26&lt;0,"●",))))</f>
        <v/>
      </c>
      <c r="L25" s="102"/>
      <c r="M25" s="102"/>
      <c r="N25" s="102" t="str">
        <f>IF(N26:P26="","",IF(N26-P26&gt;0,"○",IF(N26-P26=0,"△",IF(N26-P26&lt;0,"●",))))</f>
        <v/>
      </c>
      <c r="O25" s="102"/>
      <c r="P25" s="102"/>
      <c r="Q25" s="104"/>
      <c r="R25" s="104"/>
      <c r="S25" s="104"/>
      <c r="T25" s="102"/>
      <c r="U25" s="102"/>
      <c r="V25" s="102"/>
      <c r="W25" s="103"/>
      <c r="X25" s="102"/>
      <c r="Y25" s="102"/>
      <c r="Z25" s="102"/>
      <c r="AA25" s="103"/>
    </row>
    <row r="26" spans="1:27" ht="15.75" customHeight="1">
      <c r="A26" s="105"/>
      <c r="B26" s="2" t="str">
        <f>IF(S6="","",S6)</f>
        <v/>
      </c>
      <c r="C26" s="2" t="s">
        <v>14</v>
      </c>
      <c r="D26" s="2" t="str">
        <f>IF(Q6="","",Q6)</f>
        <v/>
      </c>
      <c r="E26" s="2" t="str">
        <f>IF(S10="","",S10)</f>
        <v/>
      </c>
      <c r="F26" s="2" t="s">
        <v>14</v>
      </c>
      <c r="G26" s="2" t="str">
        <f>IF(Q10="","",Q10)</f>
        <v/>
      </c>
      <c r="H26" s="2" t="str">
        <f>IF(S14="","",S14)</f>
        <v/>
      </c>
      <c r="I26" s="2" t="s">
        <v>14</v>
      </c>
      <c r="J26" s="2" t="str">
        <f>IF(Q14="","",Q14)</f>
        <v/>
      </c>
      <c r="K26" s="2" t="str">
        <f>IF(S18="","",S18)</f>
        <v/>
      </c>
      <c r="L26" s="2" t="s">
        <v>14</v>
      </c>
      <c r="M26" s="2" t="str">
        <f>IF(Q18="","",Q18)</f>
        <v/>
      </c>
      <c r="N26" s="2" t="str">
        <f>IF(S22="","",S22)</f>
        <v/>
      </c>
      <c r="O26" s="2" t="s">
        <v>14</v>
      </c>
      <c r="P26" s="2" t="str">
        <f>IF(Q22="","",Q22)</f>
        <v/>
      </c>
      <c r="Q26" s="104"/>
      <c r="R26" s="104"/>
      <c r="S26" s="104"/>
      <c r="T26" s="102"/>
      <c r="U26" s="102"/>
      <c r="V26" s="102"/>
      <c r="W26" s="103"/>
      <c r="X26" s="102"/>
      <c r="Y26" s="102"/>
      <c r="Z26" s="102"/>
      <c r="AA26" s="103"/>
    </row>
    <row r="27" spans="1:27">
      <c r="H27" s="101"/>
      <c r="I27" s="101"/>
      <c r="J27" s="101"/>
    </row>
  </sheetData>
  <sheetProtection selectLockedCells="1"/>
  <mergeCells count="127">
    <mergeCell ref="Q2:S2"/>
    <mergeCell ref="A11:A14"/>
    <mergeCell ref="A15:A18"/>
    <mergeCell ref="A19:A22"/>
    <mergeCell ref="A23:A26"/>
    <mergeCell ref="B2:D2"/>
    <mergeCell ref="E2:G2"/>
    <mergeCell ref="H2:J2"/>
    <mergeCell ref="K2:M2"/>
    <mergeCell ref="N2:P2"/>
    <mergeCell ref="K3:M3"/>
    <mergeCell ref="N3:P3"/>
    <mergeCell ref="Q3:S3"/>
    <mergeCell ref="E5:G5"/>
    <mergeCell ref="H5:J5"/>
    <mergeCell ref="K5:M5"/>
    <mergeCell ref="N5:P5"/>
    <mergeCell ref="A3:A6"/>
    <mergeCell ref="A7:A10"/>
    <mergeCell ref="N15:P15"/>
    <mergeCell ref="Q15:S15"/>
    <mergeCell ref="N17:P17"/>
    <mergeCell ref="Q17:S17"/>
    <mergeCell ref="H9:J9"/>
    <mergeCell ref="K9:M9"/>
    <mergeCell ref="N9:P9"/>
    <mergeCell ref="Q9:S9"/>
    <mergeCell ref="K11:M11"/>
    <mergeCell ref="N11:P11"/>
    <mergeCell ref="Q11:S11"/>
    <mergeCell ref="H11:J14"/>
    <mergeCell ref="K15:M18"/>
    <mergeCell ref="K19:M19"/>
    <mergeCell ref="Q19:S19"/>
    <mergeCell ref="Q21:S21"/>
    <mergeCell ref="B23:D23"/>
    <mergeCell ref="E23:G23"/>
    <mergeCell ref="H23:J23"/>
    <mergeCell ref="K23:M23"/>
    <mergeCell ref="N23:P23"/>
    <mergeCell ref="E21:G21"/>
    <mergeCell ref="H21:J21"/>
    <mergeCell ref="K21:M21"/>
    <mergeCell ref="N19:P22"/>
    <mergeCell ref="Q23:S26"/>
    <mergeCell ref="B15:D15"/>
    <mergeCell ref="E15:G15"/>
    <mergeCell ref="H15:J15"/>
    <mergeCell ref="B17:D17"/>
    <mergeCell ref="E17:G17"/>
    <mergeCell ref="H17:J17"/>
    <mergeCell ref="B25:D25"/>
    <mergeCell ref="E25:G25"/>
    <mergeCell ref="H25:J25"/>
    <mergeCell ref="B19:D19"/>
    <mergeCell ref="E19:G19"/>
    <mergeCell ref="H19:J19"/>
    <mergeCell ref="B21:D21"/>
    <mergeCell ref="T3:T6"/>
    <mergeCell ref="U3:U6"/>
    <mergeCell ref="V3:V6"/>
    <mergeCell ref="X3:X6"/>
    <mergeCell ref="Y3:Y6"/>
    <mergeCell ref="Z3:Z6"/>
    <mergeCell ref="B11:D11"/>
    <mergeCell ref="E11:G11"/>
    <mergeCell ref="B13:D13"/>
    <mergeCell ref="E13:G13"/>
    <mergeCell ref="B7:D7"/>
    <mergeCell ref="B9:D9"/>
    <mergeCell ref="K13:M13"/>
    <mergeCell ref="N13:P13"/>
    <mergeCell ref="Q13:S13"/>
    <mergeCell ref="Q5:S5"/>
    <mergeCell ref="E7:G10"/>
    <mergeCell ref="H7:J7"/>
    <mergeCell ref="K7:M7"/>
    <mergeCell ref="N7:P7"/>
    <mergeCell ref="Q7:S7"/>
    <mergeCell ref="B3:D6"/>
    <mergeCell ref="E3:G3"/>
    <mergeCell ref="H3:J3"/>
    <mergeCell ref="W3:W6"/>
    <mergeCell ref="AA3:AA6"/>
    <mergeCell ref="Z7:Z10"/>
    <mergeCell ref="Z11:Z14"/>
    <mergeCell ref="Z15:Z18"/>
    <mergeCell ref="Z19:Z22"/>
    <mergeCell ref="AA7:AA10"/>
    <mergeCell ref="AA11:AA14"/>
    <mergeCell ref="AA15:AA18"/>
    <mergeCell ref="AA19:AA22"/>
    <mergeCell ref="AA23:AA26"/>
    <mergeCell ref="X7:X10"/>
    <mergeCell ref="Y7:Y10"/>
    <mergeCell ref="X11:X14"/>
    <mergeCell ref="Y11:Y14"/>
    <mergeCell ref="X15:X18"/>
    <mergeCell ref="Y15:Y18"/>
    <mergeCell ref="X19:X22"/>
    <mergeCell ref="Y19:Y22"/>
    <mergeCell ref="X23:X26"/>
    <mergeCell ref="Z23:Z26"/>
    <mergeCell ref="H27:J27"/>
    <mergeCell ref="T19:T22"/>
    <mergeCell ref="U19:U22"/>
    <mergeCell ref="V19:V22"/>
    <mergeCell ref="T23:T26"/>
    <mergeCell ref="U23:U26"/>
    <mergeCell ref="V23:V26"/>
    <mergeCell ref="Y23:Y26"/>
    <mergeCell ref="T7:T10"/>
    <mergeCell ref="U7:U10"/>
    <mergeCell ref="V7:V10"/>
    <mergeCell ref="T11:T14"/>
    <mergeCell ref="U11:U14"/>
    <mergeCell ref="V11:V14"/>
    <mergeCell ref="T15:T18"/>
    <mergeCell ref="U15:U18"/>
    <mergeCell ref="V15:V18"/>
    <mergeCell ref="W7:W10"/>
    <mergeCell ref="W11:W14"/>
    <mergeCell ref="W15:W18"/>
    <mergeCell ref="W19:W22"/>
    <mergeCell ref="W23:W26"/>
    <mergeCell ref="K25:M25"/>
    <mergeCell ref="N25:P2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3" sqref="D3"/>
    </sheetView>
  </sheetViews>
  <sheetFormatPr defaultRowHeight="13.5"/>
  <cols>
    <col min="1" max="1" width="11" bestFit="1" customWidth="1"/>
    <col min="2" max="2" width="15.125" bestFit="1" customWidth="1"/>
    <col min="3" max="3" width="12.375" bestFit="1" customWidth="1"/>
    <col min="4" max="4" width="14.125" bestFit="1" customWidth="1"/>
    <col min="5" max="5" width="33.375" bestFit="1" customWidth="1"/>
  </cols>
  <sheetData>
    <row r="1" spans="1:5">
      <c r="A1" s="85" t="s">
        <v>91</v>
      </c>
      <c r="B1" s="85" t="s">
        <v>92</v>
      </c>
      <c r="C1" s="85" t="s">
        <v>93</v>
      </c>
      <c r="D1" s="85" t="s">
        <v>94</v>
      </c>
      <c r="E1" s="85" t="s">
        <v>95</v>
      </c>
    </row>
    <row r="2" spans="1:5">
      <c r="A2" s="84" t="s">
        <v>5</v>
      </c>
      <c r="B2" s="86" t="s">
        <v>106</v>
      </c>
      <c r="C2" s="86" t="s">
        <v>106</v>
      </c>
      <c r="D2" s="86" t="s">
        <v>101</v>
      </c>
      <c r="E2" s="87" t="s">
        <v>102</v>
      </c>
    </row>
    <row r="3" spans="1:5">
      <c r="A3" s="84" t="s">
        <v>4</v>
      </c>
      <c r="B3" s="86" t="s">
        <v>115</v>
      </c>
      <c r="C3" s="86" t="s">
        <v>115</v>
      </c>
      <c r="D3" s="86"/>
      <c r="E3" s="89" t="s">
        <v>112</v>
      </c>
    </row>
    <row r="4" spans="1:5">
      <c r="A4" s="84" t="s">
        <v>104</v>
      </c>
      <c r="B4" s="84" t="s">
        <v>107</v>
      </c>
      <c r="C4" s="84" t="s">
        <v>107</v>
      </c>
      <c r="D4" s="86" t="s">
        <v>103</v>
      </c>
      <c r="E4" s="89" t="s">
        <v>113</v>
      </c>
    </row>
    <row r="5" spans="1:5">
      <c r="A5" s="86" t="s">
        <v>98</v>
      </c>
      <c r="B5" s="86" t="s">
        <v>108</v>
      </c>
      <c r="C5" s="86" t="s">
        <v>108</v>
      </c>
      <c r="D5" s="86" t="s">
        <v>99</v>
      </c>
      <c r="E5" s="87" t="s">
        <v>100</v>
      </c>
    </row>
    <row r="6" spans="1:5">
      <c r="A6" s="88" t="s">
        <v>114</v>
      </c>
      <c r="B6" s="86" t="s">
        <v>105</v>
      </c>
      <c r="C6" s="86" t="s">
        <v>105</v>
      </c>
      <c r="D6" s="86" t="s">
        <v>110</v>
      </c>
      <c r="E6" s="89" t="s">
        <v>111</v>
      </c>
    </row>
    <row r="7" spans="1:5">
      <c r="A7" s="84" t="s">
        <v>3</v>
      </c>
      <c r="B7" s="84" t="s">
        <v>109</v>
      </c>
      <c r="C7" s="84" t="s">
        <v>109</v>
      </c>
      <c r="D7" s="84" t="s">
        <v>96</v>
      </c>
      <c r="E7" s="87" t="s">
        <v>97</v>
      </c>
    </row>
  </sheetData>
  <phoneticPr fontId="4"/>
  <hyperlinks>
    <hyperlink ref="E7" r:id="rId1" display="mailto:tatuecho@gmail.com"/>
    <hyperlink ref="E5" r:id="rId2" tooltip="mailto:ishii.masami@violet.plala.or.jp_x000a_Cｔｒｌ キーを押しながらクリックすると、リンク先にアクセスできます。" display="mailto:ishii.masami@violet.plala.or.jp"/>
    <hyperlink ref="E2" r:id="rId3"/>
    <hyperlink ref="E6" r:id="rId4"/>
    <hyperlink ref="E4" r:id="rId5"/>
    <hyperlink ref="E3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2" sqref="S2"/>
    </sheetView>
  </sheetViews>
  <sheetFormatPr defaultRowHeight="13.5"/>
  <cols>
    <col min="1" max="1" width="6.5" style="10" bestFit="1" customWidth="1"/>
    <col min="2" max="2" width="4.625" style="1" customWidth="1"/>
    <col min="3" max="4" width="7" style="1" bestFit="1" customWidth="1"/>
    <col min="5" max="6" width="7.5" style="1" bestFit="1" customWidth="1"/>
    <col min="7" max="7" width="7.25" style="1" bestFit="1" customWidth="1"/>
    <col min="8" max="8" width="7" style="1" bestFit="1" customWidth="1"/>
    <col min="9" max="9" width="8.375" style="7" bestFit="1" customWidth="1"/>
    <col min="12" max="12" width="3.5" bestFit="1" customWidth="1"/>
    <col min="13" max="13" width="8" bestFit="1" customWidth="1"/>
    <col min="14" max="14" width="11.625" bestFit="1" customWidth="1"/>
    <col min="15" max="15" width="9.5" bestFit="1" customWidth="1"/>
    <col min="16" max="16" width="3.625" bestFit="1" customWidth="1"/>
    <col min="17" max="17" width="8.375" bestFit="1" customWidth="1"/>
    <col min="18" max="18" width="11.625" bestFit="1" customWidth="1"/>
    <col min="19" max="19" width="9.5" bestFit="1" customWidth="1"/>
    <col min="20" max="20" width="3.625" bestFit="1" customWidth="1"/>
    <col min="21" max="22" width="11.625" bestFit="1" customWidth="1"/>
    <col min="23" max="23" width="9.5" bestFit="1" customWidth="1"/>
    <col min="24" max="24" width="2.5" bestFit="1" customWidth="1"/>
    <col min="25" max="26" width="11.625" bestFit="1" customWidth="1"/>
  </cols>
  <sheetData>
    <row r="1" spans="1:23" ht="87">
      <c r="A1" s="21" t="s">
        <v>31</v>
      </c>
      <c r="B1" s="5" t="s">
        <v>32</v>
      </c>
      <c r="C1" s="3" t="s">
        <v>5</v>
      </c>
      <c r="D1" s="3" t="s">
        <v>4</v>
      </c>
      <c r="E1" s="13" t="s">
        <v>0</v>
      </c>
      <c r="F1" s="13" t="s">
        <v>1</v>
      </c>
      <c r="G1" s="13" t="s">
        <v>2</v>
      </c>
      <c r="H1" s="3" t="s">
        <v>3</v>
      </c>
    </row>
    <row r="2" spans="1:23" ht="15.75">
      <c r="A2" s="18">
        <v>42546</v>
      </c>
      <c r="B2" s="8" t="s">
        <v>15</v>
      </c>
      <c r="C2" s="8" t="s">
        <v>28</v>
      </c>
      <c r="D2" s="8" t="s">
        <v>34</v>
      </c>
      <c r="E2" s="26" t="s">
        <v>39</v>
      </c>
      <c r="F2" s="8" t="s">
        <v>34</v>
      </c>
      <c r="G2" s="8" t="s">
        <v>34</v>
      </c>
      <c r="H2" s="8" t="s">
        <v>25</v>
      </c>
      <c r="I2" s="7">
        <f>COUNTIF(C2:H2,"〇")</f>
        <v>1</v>
      </c>
      <c r="L2">
        <v>1</v>
      </c>
      <c r="M2" s="30" t="s">
        <v>5</v>
      </c>
      <c r="N2" s="30" t="s">
        <v>4</v>
      </c>
      <c r="O2" s="34">
        <v>42553</v>
      </c>
      <c r="P2">
        <v>1</v>
      </c>
      <c r="Q2" s="31" t="s">
        <v>0</v>
      </c>
      <c r="R2" s="31" t="s">
        <v>1</v>
      </c>
      <c r="S2" s="35"/>
      <c r="T2">
        <v>1</v>
      </c>
      <c r="U2" s="31" t="s">
        <v>2</v>
      </c>
      <c r="V2" s="30" t="s">
        <v>3</v>
      </c>
      <c r="W2" s="34">
        <v>42589</v>
      </c>
    </row>
    <row r="3" spans="1:23" ht="16.5" thickBot="1">
      <c r="A3" s="38">
        <v>42547</v>
      </c>
      <c r="B3" s="39" t="s">
        <v>18</v>
      </c>
      <c r="C3" s="39" t="s">
        <v>28</v>
      </c>
      <c r="D3" s="39" t="s">
        <v>34</v>
      </c>
      <c r="E3" s="39" t="s">
        <v>40</v>
      </c>
      <c r="F3" s="39" t="s">
        <v>34</v>
      </c>
      <c r="G3" s="39" t="s">
        <v>45</v>
      </c>
      <c r="H3" s="39" t="s">
        <v>25</v>
      </c>
      <c r="I3" s="22">
        <f>COUNTIF(C3:H3,"〇")</f>
        <v>2</v>
      </c>
      <c r="L3">
        <v>2</v>
      </c>
      <c r="M3" s="30" t="s">
        <v>5</v>
      </c>
      <c r="N3" s="31" t="s">
        <v>0</v>
      </c>
      <c r="O3" s="35">
        <v>42560</v>
      </c>
      <c r="P3">
        <v>2</v>
      </c>
      <c r="Q3" s="30" t="s">
        <v>4</v>
      </c>
      <c r="R3" s="31" t="s">
        <v>2</v>
      </c>
      <c r="S3" s="35">
        <v>42560</v>
      </c>
      <c r="T3">
        <v>2</v>
      </c>
      <c r="U3" s="31" t="s">
        <v>1</v>
      </c>
      <c r="V3" s="30" t="s">
        <v>3</v>
      </c>
      <c r="W3" s="34">
        <v>42637</v>
      </c>
    </row>
    <row r="4" spans="1:23" ht="16.5" thickTop="1">
      <c r="A4" s="45">
        <v>42553</v>
      </c>
      <c r="B4" s="46" t="s">
        <v>15</v>
      </c>
      <c r="C4" s="47" t="s">
        <v>36</v>
      </c>
      <c r="D4" s="47" t="s">
        <v>36</v>
      </c>
      <c r="E4" s="90" t="s">
        <v>35</v>
      </c>
      <c r="F4" s="91" t="s">
        <v>34</v>
      </c>
      <c r="G4" s="48" t="s">
        <v>34</v>
      </c>
      <c r="H4" s="48" t="s">
        <v>25</v>
      </c>
      <c r="I4" s="22">
        <f t="shared" ref="I4:I41" si="0">COUNTIF(C4:H4,"〇")</f>
        <v>3</v>
      </c>
      <c r="L4">
        <v>3</v>
      </c>
      <c r="M4" s="30" t="s">
        <v>5</v>
      </c>
      <c r="N4" s="31" t="s">
        <v>1</v>
      </c>
      <c r="O4" s="35">
        <v>42582</v>
      </c>
      <c r="P4">
        <v>3</v>
      </c>
      <c r="Q4" s="30" t="s">
        <v>4</v>
      </c>
      <c r="R4" s="30" t="s">
        <v>3</v>
      </c>
      <c r="S4" s="34">
        <v>42574</v>
      </c>
      <c r="T4">
        <v>3</v>
      </c>
      <c r="U4" s="31" t="s">
        <v>0</v>
      </c>
      <c r="V4" s="31" t="s">
        <v>2</v>
      </c>
      <c r="W4" s="35">
        <v>42582</v>
      </c>
    </row>
    <row r="5" spans="1:23" ht="16.5" thickBot="1">
      <c r="A5" s="49">
        <v>42554</v>
      </c>
      <c r="B5" s="50" t="s">
        <v>16</v>
      </c>
      <c r="C5" s="51" t="s">
        <v>41</v>
      </c>
      <c r="D5" s="51" t="s">
        <v>34</v>
      </c>
      <c r="E5" s="51" t="s">
        <v>35</v>
      </c>
      <c r="F5" s="52" t="s">
        <v>34</v>
      </c>
      <c r="G5" s="51" t="s">
        <v>34</v>
      </c>
      <c r="H5" s="51" t="s">
        <v>28</v>
      </c>
      <c r="I5" s="22">
        <f t="shared" si="0"/>
        <v>2</v>
      </c>
      <c r="L5">
        <v>4</v>
      </c>
      <c r="M5" s="30" t="s">
        <v>5</v>
      </c>
      <c r="N5" s="31" t="s">
        <v>2</v>
      </c>
      <c r="O5" s="35">
        <v>42568</v>
      </c>
      <c r="P5">
        <v>4</v>
      </c>
      <c r="Q5" s="30" t="s">
        <v>4</v>
      </c>
      <c r="R5" s="31" t="s">
        <v>1</v>
      </c>
      <c r="S5" s="35">
        <v>42602</v>
      </c>
      <c r="T5">
        <v>4</v>
      </c>
      <c r="U5" s="31" t="s">
        <v>0</v>
      </c>
      <c r="V5" s="30" t="s">
        <v>3</v>
      </c>
      <c r="W5" s="34">
        <v>42593</v>
      </c>
    </row>
    <row r="6" spans="1:23" ht="16.5" thickTop="1">
      <c r="A6" s="40">
        <v>42560</v>
      </c>
      <c r="B6" s="41" t="s">
        <v>15</v>
      </c>
      <c r="C6" s="42" t="s">
        <v>42</v>
      </c>
      <c r="D6" s="42" t="s">
        <v>35</v>
      </c>
      <c r="E6" s="42" t="s">
        <v>42</v>
      </c>
      <c r="F6" s="43" t="s">
        <v>34</v>
      </c>
      <c r="G6" s="42" t="s">
        <v>44</v>
      </c>
      <c r="H6" s="44" t="s">
        <v>25</v>
      </c>
      <c r="I6" s="22">
        <f t="shared" si="0"/>
        <v>4</v>
      </c>
      <c r="L6">
        <v>5</v>
      </c>
      <c r="M6" s="30" t="s">
        <v>5</v>
      </c>
      <c r="N6" s="30" t="s">
        <v>3</v>
      </c>
      <c r="O6" s="34">
        <v>42616</v>
      </c>
      <c r="P6">
        <v>5</v>
      </c>
      <c r="Q6" s="30" t="s">
        <v>4</v>
      </c>
      <c r="R6" s="31" t="s">
        <v>0</v>
      </c>
      <c r="S6" s="35">
        <v>42568</v>
      </c>
      <c r="T6">
        <v>5</v>
      </c>
      <c r="U6" s="31" t="s">
        <v>1</v>
      </c>
      <c r="V6" s="31" t="s">
        <v>2</v>
      </c>
      <c r="W6" s="35">
        <v>42617</v>
      </c>
    </row>
    <row r="7" spans="1:23" ht="16.5" thickBot="1">
      <c r="A7" s="53">
        <v>42561</v>
      </c>
      <c r="B7" s="54" t="s">
        <v>16</v>
      </c>
      <c r="C7" s="55" t="s">
        <v>36</v>
      </c>
      <c r="D7" s="55" t="s">
        <v>36</v>
      </c>
      <c r="E7" s="55" t="s">
        <v>35</v>
      </c>
      <c r="F7" s="56" t="s">
        <v>34</v>
      </c>
      <c r="G7" s="55" t="s">
        <v>44</v>
      </c>
      <c r="H7" s="55" t="s">
        <v>44</v>
      </c>
      <c r="I7" s="22">
        <f t="shared" si="0"/>
        <v>5</v>
      </c>
      <c r="L7">
        <v>6</v>
      </c>
      <c r="M7" s="32" t="s">
        <v>5</v>
      </c>
      <c r="N7" s="32" t="s">
        <v>4</v>
      </c>
      <c r="O7" s="36">
        <v>42623</v>
      </c>
      <c r="P7">
        <v>6</v>
      </c>
      <c r="Q7" s="33" t="s">
        <v>0</v>
      </c>
      <c r="R7" s="33" t="s">
        <v>1</v>
      </c>
      <c r="S7" s="37">
        <v>42602</v>
      </c>
      <c r="T7">
        <v>6</v>
      </c>
      <c r="U7" s="33" t="s">
        <v>2</v>
      </c>
      <c r="V7" s="32" t="s">
        <v>3</v>
      </c>
      <c r="W7" s="36">
        <v>42623</v>
      </c>
    </row>
    <row r="8" spans="1:23" ht="16.5" thickTop="1">
      <c r="A8" s="45">
        <v>42567</v>
      </c>
      <c r="B8" s="46" t="s">
        <v>15</v>
      </c>
      <c r="C8" s="48" t="s">
        <v>36</v>
      </c>
      <c r="D8" s="48" t="s">
        <v>36</v>
      </c>
      <c r="E8" s="48" t="s">
        <v>37</v>
      </c>
      <c r="F8" s="91" t="s">
        <v>25</v>
      </c>
      <c r="G8" s="48" t="s">
        <v>34</v>
      </c>
      <c r="H8" s="90" t="s">
        <v>35</v>
      </c>
      <c r="I8" s="22">
        <f t="shared" si="0"/>
        <v>3</v>
      </c>
      <c r="L8">
        <v>7</v>
      </c>
      <c r="M8" s="32" t="s">
        <v>5</v>
      </c>
      <c r="N8" s="33" t="s">
        <v>0</v>
      </c>
      <c r="O8" s="37">
        <v>42602</v>
      </c>
      <c r="P8">
        <v>7</v>
      </c>
      <c r="Q8" s="32" t="s">
        <v>4</v>
      </c>
      <c r="R8" s="33" t="s">
        <v>2</v>
      </c>
      <c r="S8" s="37">
        <v>42593</v>
      </c>
      <c r="T8">
        <v>7</v>
      </c>
      <c r="U8" s="33" t="s">
        <v>1</v>
      </c>
      <c r="V8" s="32" t="s">
        <v>3</v>
      </c>
      <c r="W8" s="36">
        <v>42644</v>
      </c>
    </row>
    <row r="9" spans="1:23" ht="15.75">
      <c r="A9" s="11">
        <v>42568</v>
      </c>
      <c r="B9" s="12" t="s">
        <v>16</v>
      </c>
      <c r="C9" s="29" t="s">
        <v>36</v>
      </c>
      <c r="D9" s="29" t="s">
        <v>35</v>
      </c>
      <c r="E9" s="29" t="s">
        <v>35</v>
      </c>
      <c r="F9" s="20" t="s">
        <v>34</v>
      </c>
      <c r="G9" s="29" t="s">
        <v>43</v>
      </c>
      <c r="H9" s="17" t="s">
        <v>36</v>
      </c>
      <c r="I9" s="22">
        <f t="shared" si="0"/>
        <v>5</v>
      </c>
      <c r="L9">
        <v>8</v>
      </c>
      <c r="M9" s="32" t="s">
        <v>5</v>
      </c>
      <c r="N9" s="33" t="s">
        <v>1</v>
      </c>
      <c r="O9" s="37">
        <v>42665</v>
      </c>
      <c r="P9">
        <v>8</v>
      </c>
      <c r="Q9" s="32" t="s">
        <v>4</v>
      </c>
      <c r="R9" s="32" t="s">
        <v>3</v>
      </c>
      <c r="S9" s="36">
        <v>42665</v>
      </c>
      <c r="T9">
        <v>8</v>
      </c>
      <c r="U9" s="33" t="s">
        <v>0</v>
      </c>
      <c r="V9" s="33" t="s">
        <v>2</v>
      </c>
      <c r="W9" s="37">
        <v>42637</v>
      </c>
    </row>
    <row r="10" spans="1:23" ht="16.5" thickBot="1">
      <c r="A10" s="53">
        <v>42569</v>
      </c>
      <c r="B10" s="54" t="s">
        <v>17</v>
      </c>
      <c r="C10" s="55" t="s">
        <v>36</v>
      </c>
      <c r="D10" s="55" t="s">
        <v>35</v>
      </c>
      <c r="E10" s="55" t="s">
        <v>25</v>
      </c>
      <c r="F10" s="56" t="s">
        <v>34</v>
      </c>
      <c r="G10" s="55" t="s">
        <v>43</v>
      </c>
      <c r="H10" s="55" t="s">
        <v>43</v>
      </c>
      <c r="I10" s="22">
        <f t="shared" si="0"/>
        <v>4</v>
      </c>
      <c r="J10" s="7" t="s">
        <v>29</v>
      </c>
      <c r="L10">
        <v>9</v>
      </c>
      <c r="M10" s="32" t="s">
        <v>5</v>
      </c>
      <c r="N10" s="33" t="s">
        <v>2</v>
      </c>
      <c r="O10" s="37">
        <v>42609</v>
      </c>
      <c r="P10">
        <v>9</v>
      </c>
      <c r="Q10" s="32" t="s">
        <v>4</v>
      </c>
      <c r="R10" s="33" t="s">
        <v>1</v>
      </c>
      <c r="S10" s="37">
        <v>42679</v>
      </c>
      <c r="T10">
        <v>9</v>
      </c>
      <c r="U10" s="33" t="s">
        <v>0</v>
      </c>
      <c r="V10" s="32" t="s">
        <v>3</v>
      </c>
      <c r="W10" s="36">
        <v>42609</v>
      </c>
    </row>
    <row r="11" spans="1:23" ht="16.5" thickTop="1">
      <c r="A11" s="45">
        <v>42574</v>
      </c>
      <c r="B11" s="46" t="s">
        <v>15</v>
      </c>
      <c r="C11" s="48" t="s">
        <v>36</v>
      </c>
      <c r="D11" s="47" t="s">
        <v>36</v>
      </c>
      <c r="E11" s="48" t="s">
        <v>38</v>
      </c>
      <c r="F11" s="60" t="s">
        <v>34</v>
      </c>
      <c r="G11" s="48" t="s">
        <v>43</v>
      </c>
      <c r="H11" s="47" t="s">
        <v>35</v>
      </c>
      <c r="I11" s="22">
        <f t="shared" si="0"/>
        <v>4</v>
      </c>
      <c r="L11">
        <v>10</v>
      </c>
      <c r="M11" s="32" t="s">
        <v>5</v>
      </c>
      <c r="N11" s="32" t="s">
        <v>3</v>
      </c>
      <c r="O11" s="36">
        <v>42679</v>
      </c>
      <c r="P11">
        <v>10</v>
      </c>
      <c r="Q11" s="32" t="s">
        <v>46</v>
      </c>
      <c r="R11" s="33" t="s">
        <v>0</v>
      </c>
      <c r="S11" s="37">
        <v>42616</v>
      </c>
      <c r="T11">
        <v>10</v>
      </c>
      <c r="U11" s="33" t="s">
        <v>1</v>
      </c>
      <c r="V11" s="33" t="s">
        <v>2</v>
      </c>
      <c r="W11" s="37">
        <v>42686</v>
      </c>
    </row>
    <row r="12" spans="1:23" ht="14.25" thickBot="1">
      <c r="A12" s="49">
        <v>42575</v>
      </c>
      <c r="B12" s="50" t="s">
        <v>16</v>
      </c>
      <c r="C12" s="51" t="s">
        <v>36</v>
      </c>
      <c r="D12" s="51" t="s">
        <v>35</v>
      </c>
      <c r="E12" s="51" t="s">
        <v>25</v>
      </c>
      <c r="F12" s="52" t="s">
        <v>34</v>
      </c>
      <c r="G12" s="51" t="s">
        <v>43</v>
      </c>
      <c r="H12" s="51" t="s">
        <v>36</v>
      </c>
      <c r="I12" s="22">
        <f t="shared" si="0"/>
        <v>4</v>
      </c>
      <c r="P12" s="27"/>
    </row>
    <row r="13" spans="1:23" ht="14.25" thickTop="1">
      <c r="A13" s="45">
        <v>42581</v>
      </c>
      <c r="B13" s="46" t="s">
        <v>15</v>
      </c>
      <c r="C13" s="48" t="s">
        <v>35</v>
      </c>
      <c r="D13" s="48" t="s">
        <v>34</v>
      </c>
      <c r="E13" s="48" t="s">
        <v>35</v>
      </c>
      <c r="F13" s="48" t="s">
        <v>35</v>
      </c>
      <c r="G13" s="48" t="s">
        <v>34</v>
      </c>
      <c r="H13" s="48" t="s">
        <v>28</v>
      </c>
      <c r="I13" s="22">
        <f t="shared" si="0"/>
        <v>3</v>
      </c>
      <c r="P13" s="27"/>
    </row>
    <row r="14" spans="1:23" ht="14.25" thickBot="1">
      <c r="A14" s="49">
        <v>42582</v>
      </c>
      <c r="B14" s="50" t="s">
        <v>16</v>
      </c>
      <c r="C14" s="57" t="s">
        <v>35</v>
      </c>
      <c r="D14" s="51" t="s">
        <v>36</v>
      </c>
      <c r="E14" s="57" t="s">
        <v>35</v>
      </c>
      <c r="F14" s="57" t="s">
        <v>35</v>
      </c>
      <c r="G14" s="57" t="s">
        <v>35</v>
      </c>
      <c r="H14" s="51" t="s">
        <v>25</v>
      </c>
      <c r="I14" s="22">
        <f t="shared" si="0"/>
        <v>5</v>
      </c>
      <c r="P14" s="27"/>
    </row>
    <row r="15" spans="1:23" ht="14.25" thickTop="1">
      <c r="A15" s="45">
        <v>42588</v>
      </c>
      <c r="B15" s="46" t="s">
        <v>15</v>
      </c>
      <c r="C15" s="48" t="s">
        <v>36</v>
      </c>
      <c r="D15" s="48" t="s">
        <v>34</v>
      </c>
      <c r="E15" s="48" t="s">
        <v>25</v>
      </c>
      <c r="F15" s="48" t="s">
        <v>35</v>
      </c>
      <c r="G15" s="48" t="s">
        <v>34</v>
      </c>
      <c r="H15" s="48" t="s">
        <v>36</v>
      </c>
      <c r="I15" s="22">
        <f t="shared" si="0"/>
        <v>3</v>
      </c>
      <c r="J15" s="24" t="s">
        <v>29</v>
      </c>
      <c r="P15" s="27"/>
    </row>
    <row r="16" spans="1:23" ht="14.25" thickBot="1">
      <c r="A16" s="49">
        <v>42589</v>
      </c>
      <c r="B16" s="50" t="s">
        <v>16</v>
      </c>
      <c r="C16" s="51" t="s">
        <v>35</v>
      </c>
      <c r="D16" s="93" t="s">
        <v>25</v>
      </c>
      <c r="E16" s="51" t="s">
        <v>25</v>
      </c>
      <c r="F16" s="92" t="s">
        <v>35</v>
      </c>
      <c r="G16" s="57" t="s">
        <v>43</v>
      </c>
      <c r="H16" s="57" t="s">
        <v>35</v>
      </c>
      <c r="I16" s="22">
        <f t="shared" si="0"/>
        <v>4</v>
      </c>
      <c r="J16" s="24" t="s">
        <v>29</v>
      </c>
      <c r="P16" s="27"/>
      <c r="Q16" s="27"/>
    </row>
    <row r="17" spans="1:16" ht="14.25" thickTop="1">
      <c r="A17" s="61">
        <v>42593</v>
      </c>
      <c r="B17" s="60" t="s">
        <v>26</v>
      </c>
      <c r="C17" s="48" t="s">
        <v>36</v>
      </c>
      <c r="D17" s="62" t="s">
        <v>36</v>
      </c>
      <c r="E17" s="47" t="s">
        <v>35</v>
      </c>
      <c r="F17" s="48" t="s">
        <v>34</v>
      </c>
      <c r="G17" s="62" t="s">
        <v>43</v>
      </c>
      <c r="H17" s="47" t="s">
        <v>36</v>
      </c>
      <c r="I17" s="22">
        <f t="shared" si="0"/>
        <v>5</v>
      </c>
      <c r="J17" s="24" t="s">
        <v>29</v>
      </c>
      <c r="P17" s="27"/>
    </row>
    <row r="18" spans="1:16">
      <c r="A18" s="19">
        <v>42594</v>
      </c>
      <c r="B18" s="20" t="s">
        <v>27</v>
      </c>
      <c r="C18" s="17" t="s">
        <v>36</v>
      </c>
      <c r="D18" s="17" t="s">
        <v>36</v>
      </c>
      <c r="E18" s="17" t="s">
        <v>35</v>
      </c>
      <c r="F18" s="17" t="s">
        <v>34</v>
      </c>
      <c r="G18" s="17" t="s">
        <v>43</v>
      </c>
      <c r="H18" s="17" t="s">
        <v>36</v>
      </c>
      <c r="I18" s="22">
        <f t="shared" si="0"/>
        <v>5</v>
      </c>
      <c r="J18" s="24" t="s">
        <v>29</v>
      </c>
      <c r="P18" s="27"/>
    </row>
    <row r="19" spans="1:16">
      <c r="A19" s="19">
        <v>42595</v>
      </c>
      <c r="B19" s="20" t="s">
        <v>15</v>
      </c>
      <c r="C19" s="17" t="s">
        <v>36</v>
      </c>
      <c r="D19" s="17" t="s">
        <v>36</v>
      </c>
      <c r="E19" s="17" t="s">
        <v>35</v>
      </c>
      <c r="F19" s="20" t="s">
        <v>34</v>
      </c>
      <c r="G19" s="17" t="s">
        <v>34</v>
      </c>
      <c r="H19" s="17" t="s">
        <v>25</v>
      </c>
      <c r="I19" s="22">
        <f t="shared" si="0"/>
        <v>3</v>
      </c>
      <c r="P19" s="27"/>
    </row>
    <row r="20" spans="1:16">
      <c r="A20" s="19">
        <v>42596</v>
      </c>
      <c r="B20" s="20" t="s">
        <v>18</v>
      </c>
      <c r="C20" s="17" t="s">
        <v>36</v>
      </c>
      <c r="D20" s="17" t="s">
        <v>34</v>
      </c>
      <c r="E20" s="17" t="s">
        <v>35</v>
      </c>
      <c r="F20" s="20" t="s">
        <v>34</v>
      </c>
      <c r="G20" s="17" t="s">
        <v>34</v>
      </c>
      <c r="H20" s="17" t="s">
        <v>25</v>
      </c>
      <c r="I20" s="22">
        <f t="shared" si="0"/>
        <v>2</v>
      </c>
      <c r="P20" s="27"/>
    </row>
    <row r="21" spans="1:16">
      <c r="A21" s="19">
        <v>42597</v>
      </c>
      <c r="B21" s="20" t="s">
        <v>19</v>
      </c>
      <c r="C21" s="17" t="s">
        <v>25</v>
      </c>
      <c r="D21" s="17" t="s">
        <v>36</v>
      </c>
      <c r="E21" s="17" t="s">
        <v>35</v>
      </c>
      <c r="F21" s="20" t="s">
        <v>34</v>
      </c>
      <c r="G21" s="17" t="s">
        <v>34</v>
      </c>
      <c r="H21" s="17" t="s">
        <v>25</v>
      </c>
      <c r="I21" s="22">
        <f t="shared" si="0"/>
        <v>2</v>
      </c>
    </row>
    <row r="22" spans="1:16">
      <c r="A22" s="19">
        <v>42598</v>
      </c>
      <c r="B22" s="20" t="s">
        <v>20</v>
      </c>
      <c r="C22" s="17" t="s">
        <v>25</v>
      </c>
      <c r="D22" s="17" t="s">
        <v>34</v>
      </c>
      <c r="E22" s="17" t="s">
        <v>35</v>
      </c>
      <c r="F22" s="20" t="s">
        <v>34</v>
      </c>
      <c r="G22" s="17" t="s">
        <v>34</v>
      </c>
      <c r="H22" s="17" t="s">
        <v>25</v>
      </c>
      <c r="I22" s="22">
        <f t="shared" si="0"/>
        <v>1</v>
      </c>
      <c r="P22" s="27"/>
    </row>
    <row r="23" spans="1:16">
      <c r="A23" s="19">
        <v>42599</v>
      </c>
      <c r="B23" s="20" t="s">
        <v>21</v>
      </c>
      <c r="C23" s="17" t="s">
        <v>25</v>
      </c>
      <c r="D23" s="17" t="s">
        <v>34</v>
      </c>
      <c r="E23" s="17" t="s">
        <v>35</v>
      </c>
      <c r="F23" s="20" t="s">
        <v>34</v>
      </c>
      <c r="G23" s="17" t="s">
        <v>34</v>
      </c>
      <c r="H23" s="17" t="s">
        <v>25</v>
      </c>
      <c r="I23" s="22">
        <f t="shared" si="0"/>
        <v>1</v>
      </c>
      <c r="P23" s="27"/>
    </row>
    <row r="24" spans="1:16">
      <c r="A24" s="19">
        <v>42600</v>
      </c>
      <c r="B24" s="20" t="s">
        <v>22</v>
      </c>
      <c r="C24" s="17" t="s">
        <v>36</v>
      </c>
      <c r="D24" s="17" t="s">
        <v>34</v>
      </c>
      <c r="E24" s="17" t="s">
        <v>35</v>
      </c>
      <c r="F24" s="20" t="s">
        <v>34</v>
      </c>
      <c r="G24" s="17" t="s">
        <v>34</v>
      </c>
      <c r="H24" s="17" t="s">
        <v>25</v>
      </c>
      <c r="I24" s="22">
        <f t="shared" si="0"/>
        <v>2</v>
      </c>
      <c r="P24" s="27"/>
    </row>
    <row r="25" spans="1:16" ht="14.25" thickBot="1">
      <c r="A25" s="63">
        <v>42601</v>
      </c>
      <c r="B25" s="52" t="s">
        <v>23</v>
      </c>
      <c r="C25" s="51" t="s">
        <v>36</v>
      </c>
      <c r="D25" s="51" t="s">
        <v>34</v>
      </c>
      <c r="E25" s="51" t="s">
        <v>35</v>
      </c>
      <c r="F25" s="52" t="s">
        <v>34</v>
      </c>
      <c r="G25" s="51" t="s">
        <v>34</v>
      </c>
      <c r="H25" s="51" t="s">
        <v>25</v>
      </c>
      <c r="I25" s="22">
        <f t="shared" si="0"/>
        <v>2</v>
      </c>
    </row>
    <row r="26" spans="1:16" ht="14.25" thickTop="1">
      <c r="A26" s="40">
        <v>42602</v>
      </c>
      <c r="B26" s="41" t="s">
        <v>24</v>
      </c>
      <c r="C26" s="59" t="s">
        <v>36</v>
      </c>
      <c r="D26" s="59" t="s">
        <v>36</v>
      </c>
      <c r="E26" s="59" t="s">
        <v>35</v>
      </c>
      <c r="F26" s="59" t="s">
        <v>35</v>
      </c>
      <c r="G26" s="44" t="s">
        <v>34</v>
      </c>
      <c r="H26" s="44" t="s">
        <v>25</v>
      </c>
      <c r="I26" s="22">
        <f t="shared" si="0"/>
        <v>4</v>
      </c>
    </row>
    <row r="27" spans="1:16" ht="14.25" thickBot="1">
      <c r="A27" s="53">
        <v>42603</v>
      </c>
      <c r="B27" s="54" t="s">
        <v>16</v>
      </c>
      <c r="C27" s="55" t="s">
        <v>35</v>
      </c>
      <c r="D27" s="55" t="s">
        <v>35</v>
      </c>
      <c r="E27" s="55" t="s">
        <v>35</v>
      </c>
      <c r="F27" s="55" t="s">
        <v>35</v>
      </c>
      <c r="G27" s="55" t="s">
        <v>35</v>
      </c>
      <c r="H27" s="55" t="s">
        <v>25</v>
      </c>
      <c r="I27" s="22">
        <f t="shared" si="0"/>
        <v>5</v>
      </c>
    </row>
    <row r="28" spans="1:16" ht="14.25" thickTop="1">
      <c r="A28" s="45">
        <v>42609</v>
      </c>
      <c r="B28" s="46" t="s">
        <v>24</v>
      </c>
      <c r="C28" s="62" t="s">
        <v>36</v>
      </c>
      <c r="D28" s="48" t="s">
        <v>34</v>
      </c>
      <c r="E28" s="62" t="s">
        <v>35</v>
      </c>
      <c r="F28" s="60" t="s">
        <v>34</v>
      </c>
      <c r="G28" s="62" t="s">
        <v>43</v>
      </c>
      <c r="H28" s="62" t="s">
        <v>36</v>
      </c>
      <c r="I28" s="22">
        <f t="shared" si="0"/>
        <v>4</v>
      </c>
      <c r="P28" s="27"/>
    </row>
    <row r="29" spans="1:16" ht="14.25" thickBot="1">
      <c r="A29" s="49">
        <v>42610</v>
      </c>
      <c r="B29" s="50" t="s">
        <v>16</v>
      </c>
      <c r="C29" s="51" t="s">
        <v>36</v>
      </c>
      <c r="D29" s="66" t="s">
        <v>36</v>
      </c>
      <c r="E29" s="51" t="s">
        <v>35</v>
      </c>
      <c r="F29" s="52" t="s">
        <v>34</v>
      </c>
      <c r="G29" s="66" t="s">
        <v>43</v>
      </c>
      <c r="H29" s="51" t="s">
        <v>36</v>
      </c>
      <c r="I29" s="22">
        <f t="shared" si="0"/>
        <v>5</v>
      </c>
      <c r="P29" s="27"/>
    </row>
    <row r="30" spans="1:16" ht="14.25" thickTop="1">
      <c r="A30" s="40">
        <v>42616</v>
      </c>
      <c r="B30" s="41" t="s">
        <v>24</v>
      </c>
      <c r="C30" s="42" t="s">
        <v>36</v>
      </c>
      <c r="D30" s="42" t="s">
        <v>35</v>
      </c>
      <c r="E30" s="42" t="s">
        <v>35</v>
      </c>
      <c r="F30" s="44" t="s">
        <v>35</v>
      </c>
      <c r="G30" s="44" t="s">
        <v>34</v>
      </c>
      <c r="H30" s="42" t="s">
        <v>36</v>
      </c>
      <c r="I30" s="22">
        <f t="shared" si="0"/>
        <v>5</v>
      </c>
    </row>
    <row r="31" spans="1:16" ht="14.25" thickBot="1">
      <c r="A31" s="53">
        <v>42617</v>
      </c>
      <c r="B31" s="54" t="s">
        <v>16</v>
      </c>
      <c r="C31" s="55" t="s">
        <v>36</v>
      </c>
      <c r="D31" s="55" t="s">
        <v>34</v>
      </c>
      <c r="E31" s="55" t="s">
        <v>25</v>
      </c>
      <c r="F31" s="58" t="s">
        <v>35</v>
      </c>
      <c r="G31" s="58" t="s">
        <v>43</v>
      </c>
      <c r="H31" s="55" t="s">
        <v>36</v>
      </c>
      <c r="I31" s="22">
        <f t="shared" si="0"/>
        <v>4</v>
      </c>
    </row>
    <row r="32" spans="1:16" ht="14.25" thickTop="1">
      <c r="A32" s="45">
        <v>42623</v>
      </c>
      <c r="B32" s="46" t="s">
        <v>24</v>
      </c>
      <c r="C32" s="62" t="s">
        <v>36</v>
      </c>
      <c r="D32" s="62" t="s">
        <v>36</v>
      </c>
      <c r="E32" s="48" t="s">
        <v>38</v>
      </c>
      <c r="F32" s="48" t="s">
        <v>35</v>
      </c>
      <c r="G32" s="62" t="s">
        <v>35</v>
      </c>
      <c r="H32" s="62" t="s">
        <v>35</v>
      </c>
      <c r="I32" s="22">
        <f t="shared" si="0"/>
        <v>5</v>
      </c>
    </row>
    <row r="33" spans="1:9" ht="14.25" thickBot="1">
      <c r="A33" s="49">
        <v>42624</v>
      </c>
      <c r="B33" s="50" t="s">
        <v>16</v>
      </c>
      <c r="C33" s="51" t="s">
        <v>36</v>
      </c>
      <c r="D33" s="51" t="s">
        <v>34</v>
      </c>
      <c r="E33" s="51" t="s">
        <v>25</v>
      </c>
      <c r="F33" s="51" t="s">
        <v>35</v>
      </c>
      <c r="G33" s="51" t="s">
        <v>43</v>
      </c>
      <c r="H33" s="51" t="s">
        <v>36</v>
      </c>
      <c r="I33" s="22">
        <f t="shared" si="0"/>
        <v>4</v>
      </c>
    </row>
    <row r="34" spans="1:9" ht="14.25" thickTop="1">
      <c r="A34" s="40">
        <v>42630</v>
      </c>
      <c r="B34" s="41" t="s">
        <v>24</v>
      </c>
      <c r="C34" s="44" t="s">
        <v>36</v>
      </c>
      <c r="D34" s="76" t="s">
        <v>36</v>
      </c>
      <c r="E34" s="44" t="s">
        <v>38</v>
      </c>
      <c r="F34" s="43" t="s">
        <v>34</v>
      </c>
      <c r="G34" s="44" t="s">
        <v>34</v>
      </c>
      <c r="H34" s="76" t="s">
        <v>36</v>
      </c>
      <c r="I34" s="22">
        <f t="shared" si="0"/>
        <v>3</v>
      </c>
    </row>
    <row r="35" spans="1:9">
      <c r="A35" s="11">
        <v>42631</v>
      </c>
      <c r="B35" s="12" t="s">
        <v>16</v>
      </c>
      <c r="C35" s="17" t="s">
        <v>36</v>
      </c>
      <c r="D35" s="17" t="s">
        <v>34</v>
      </c>
      <c r="E35" s="17" t="s">
        <v>38</v>
      </c>
      <c r="F35" s="20" t="s">
        <v>34</v>
      </c>
      <c r="G35" s="17" t="s">
        <v>43</v>
      </c>
      <c r="H35" s="17" t="s">
        <v>36</v>
      </c>
      <c r="I35" s="22">
        <f t="shared" si="0"/>
        <v>3</v>
      </c>
    </row>
    <row r="36" spans="1:9" ht="14.25" thickBot="1">
      <c r="A36" s="53">
        <v>42632</v>
      </c>
      <c r="B36" s="54" t="s">
        <v>17</v>
      </c>
      <c r="C36" s="55" t="s">
        <v>36</v>
      </c>
      <c r="D36" s="55" t="s">
        <v>34</v>
      </c>
      <c r="E36" s="55" t="s">
        <v>38</v>
      </c>
      <c r="F36" s="56" t="s">
        <v>34</v>
      </c>
      <c r="G36" s="55" t="s">
        <v>43</v>
      </c>
      <c r="H36" s="55" t="s">
        <v>36</v>
      </c>
      <c r="I36" s="22">
        <f t="shared" si="0"/>
        <v>3</v>
      </c>
    </row>
    <row r="37" spans="1:9" ht="14.25" thickTop="1">
      <c r="A37" s="45">
        <v>42635</v>
      </c>
      <c r="B37" s="46" t="s">
        <v>22</v>
      </c>
      <c r="C37" s="48" t="s">
        <v>36</v>
      </c>
      <c r="D37" s="48" t="s">
        <v>34</v>
      </c>
      <c r="E37" s="77" t="s">
        <v>35</v>
      </c>
      <c r="F37" s="78" t="s">
        <v>34</v>
      </c>
      <c r="G37" s="77" t="s">
        <v>43</v>
      </c>
      <c r="H37" s="48" t="s">
        <v>36</v>
      </c>
      <c r="I37" s="22">
        <f t="shared" si="0"/>
        <v>4</v>
      </c>
    </row>
    <row r="38" spans="1:9">
      <c r="A38" s="11">
        <v>42637</v>
      </c>
      <c r="B38" s="12" t="s">
        <v>24</v>
      </c>
      <c r="C38" s="17" t="s">
        <v>36</v>
      </c>
      <c r="D38" s="17" t="s">
        <v>34</v>
      </c>
      <c r="E38" s="28" t="s">
        <v>43</v>
      </c>
      <c r="F38" s="29" t="s">
        <v>43</v>
      </c>
      <c r="G38" s="28" t="s">
        <v>43</v>
      </c>
      <c r="H38" s="29" t="s">
        <v>36</v>
      </c>
      <c r="I38" s="22">
        <f t="shared" si="0"/>
        <v>5</v>
      </c>
    </row>
    <row r="39" spans="1:9" ht="14.25" thickBot="1">
      <c r="A39" s="49">
        <v>42638</v>
      </c>
      <c r="B39" s="50" t="s">
        <v>16</v>
      </c>
      <c r="C39" s="66" t="s">
        <v>36</v>
      </c>
      <c r="D39" s="51" t="s">
        <v>34</v>
      </c>
      <c r="E39" s="51" t="s">
        <v>43</v>
      </c>
      <c r="F39" s="51" t="s">
        <v>43</v>
      </c>
      <c r="G39" s="51" t="s">
        <v>43</v>
      </c>
      <c r="H39" s="51" t="s">
        <v>33</v>
      </c>
      <c r="I39" s="22">
        <f t="shared" si="0"/>
        <v>4</v>
      </c>
    </row>
    <row r="40" spans="1:9" ht="14.25" thickTop="1">
      <c r="A40" s="40">
        <v>42644</v>
      </c>
      <c r="B40" s="41" t="s">
        <v>24</v>
      </c>
      <c r="C40" s="44" t="s">
        <v>36</v>
      </c>
      <c r="D40" s="44" t="s">
        <v>36</v>
      </c>
      <c r="E40" s="44"/>
      <c r="F40" s="59" t="s">
        <v>35</v>
      </c>
      <c r="G40" s="44" t="s">
        <v>34</v>
      </c>
      <c r="H40" s="59" t="s">
        <v>36</v>
      </c>
      <c r="I40" s="22">
        <f t="shared" si="0"/>
        <v>4</v>
      </c>
    </row>
    <row r="41" spans="1:9" ht="14.25" thickBot="1">
      <c r="A41" s="53">
        <v>42645</v>
      </c>
      <c r="B41" s="54" t="s">
        <v>16</v>
      </c>
      <c r="C41" s="55" t="s">
        <v>36</v>
      </c>
      <c r="D41" s="55" t="s">
        <v>34</v>
      </c>
      <c r="E41" s="55"/>
      <c r="F41" s="55" t="s">
        <v>35</v>
      </c>
      <c r="G41" s="55" t="s">
        <v>43</v>
      </c>
      <c r="H41" s="55" t="s">
        <v>25</v>
      </c>
      <c r="I41" s="22">
        <f t="shared" si="0"/>
        <v>3</v>
      </c>
    </row>
    <row r="42" spans="1:9" ht="14.25" thickTop="1">
      <c r="A42" s="67">
        <v>42651</v>
      </c>
      <c r="B42" s="68" t="s">
        <v>24</v>
      </c>
      <c r="C42" s="69" t="s">
        <v>36</v>
      </c>
      <c r="D42" s="70"/>
      <c r="E42" s="70"/>
      <c r="F42" s="68" t="s">
        <v>34</v>
      </c>
      <c r="G42" s="69" t="s">
        <v>43</v>
      </c>
      <c r="H42" s="70"/>
      <c r="I42" s="7" t="s">
        <v>30</v>
      </c>
    </row>
    <row r="43" spans="1:9">
      <c r="A43" s="14">
        <v>42652</v>
      </c>
      <c r="B43" s="15" t="s">
        <v>16</v>
      </c>
      <c r="C43" s="25" t="s">
        <v>36</v>
      </c>
      <c r="D43" s="16"/>
      <c r="E43" s="16"/>
      <c r="F43" s="15" t="s">
        <v>34</v>
      </c>
      <c r="G43" s="25" t="s">
        <v>43</v>
      </c>
      <c r="H43" s="16"/>
      <c r="I43" s="7" t="s">
        <v>30</v>
      </c>
    </row>
    <row r="44" spans="1:9" ht="14.25" thickBot="1">
      <c r="A44" s="71">
        <v>42653</v>
      </c>
      <c r="B44" s="72" t="s">
        <v>17</v>
      </c>
      <c r="C44" s="73" t="s">
        <v>36</v>
      </c>
      <c r="D44" s="74"/>
      <c r="E44" s="74"/>
      <c r="F44" s="72" t="s">
        <v>34</v>
      </c>
      <c r="G44" s="73" t="s">
        <v>43</v>
      </c>
      <c r="H44" s="74"/>
      <c r="I44" s="7" t="s">
        <v>30</v>
      </c>
    </row>
    <row r="45" spans="1:9" ht="14.25" thickTop="1">
      <c r="A45" s="40">
        <v>42658</v>
      </c>
      <c r="B45" s="41" t="s">
        <v>24</v>
      </c>
      <c r="C45" s="65" t="s">
        <v>36</v>
      </c>
      <c r="D45" s="65" t="s">
        <v>34</v>
      </c>
      <c r="E45" s="65"/>
      <c r="F45" s="41" t="s">
        <v>34</v>
      </c>
      <c r="G45" s="65" t="s">
        <v>34</v>
      </c>
      <c r="H45" s="65" t="s">
        <v>36</v>
      </c>
      <c r="I45" s="22">
        <f t="shared" ref="I45:I60" si="1">COUNTIF(C45:H45,"〇")</f>
        <v>2</v>
      </c>
    </row>
    <row r="46" spans="1:9" ht="14.25" thickBot="1">
      <c r="A46" s="53">
        <v>42659</v>
      </c>
      <c r="B46" s="54" t="s">
        <v>16</v>
      </c>
      <c r="C46" s="64" t="s">
        <v>36</v>
      </c>
      <c r="D46" s="64" t="s">
        <v>36</v>
      </c>
      <c r="E46" s="64"/>
      <c r="F46" s="54" t="s">
        <v>34</v>
      </c>
      <c r="G46" s="64" t="s">
        <v>43</v>
      </c>
      <c r="H46" s="64" t="s">
        <v>36</v>
      </c>
      <c r="I46" s="22">
        <f t="shared" si="1"/>
        <v>4</v>
      </c>
    </row>
    <row r="47" spans="1:9" ht="14.25" thickTop="1">
      <c r="A47" s="45">
        <v>42665</v>
      </c>
      <c r="B47" s="46" t="s">
        <v>24</v>
      </c>
      <c r="C47" s="62" t="s">
        <v>36</v>
      </c>
      <c r="D47" s="62" t="s">
        <v>36</v>
      </c>
      <c r="E47" s="48"/>
      <c r="F47" s="62" t="s">
        <v>35</v>
      </c>
      <c r="G47" s="48" t="s">
        <v>43</v>
      </c>
      <c r="H47" s="62" t="s">
        <v>36</v>
      </c>
      <c r="I47" s="22">
        <f t="shared" si="1"/>
        <v>5</v>
      </c>
    </row>
    <row r="48" spans="1:9" ht="14.25" thickBot="1">
      <c r="A48" s="49">
        <v>42666</v>
      </c>
      <c r="B48" s="50" t="s">
        <v>16</v>
      </c>
      <c r="C48" s="73" t="s">
        <v>36</v>
      </c>
      <c r="D48" s="73" t="s">
        <v>36</v>
      </c>
      <c r="E48" s="73"/>
      <c r="F48" s="73" t="s">
        <v>35</v>
      </c>
      <c r="G48" s="73" t="s">
        <v>43</v>
      </c>
      <c r="H48" s="73" t="s">
        <v>33</v>
      </c>
      <c r="I48" s="22">
        <f t="shared" si="1"/>
        <v>4</v>
      </c>
    </row>
    <row r="49" spans="1:9" ht="14.25" thickTop="1">
      <c r="A49" s="40">
        <v>42672</v>
      </c>
      <c r="B49" s="41" t="s">
        <v>24</v>
      </c>
      <c r="C49" s="65" t="s">
        <v>36</v>
      </c>
      <c r="D49" s="65" t="s">
        <v>34</v>
      </c>
      <c r="E49" s="65"/>
      <c r="F49" s="41" t="s">
        <v>34</v>
      </c>
      <c r="G49" s="65" t="s">
        <v>34</v>
      </c>
      <c r="H49" s="65" t="s">
        <v>36</v>
      </c>
      <c r="I49" s="22">
        <f t="shared" si="1"/>
        <v>2</v>
      </c>
    </row>
    <row r="50" spans="1:9" ht="14.25" thickBot="1">
      <c r="A50" s="53">
        <v>42673</v>
      </c>
      <c r="B50" s="54" t="s">
        <v>16</v>
      </c>
      <c r="C50" s="64" t="s">
        <v>36</v>
      </c>
      <c r="D50" s="64" t="s">
        <v>36</v>
      </c>
      <c r="E50" s="64"/>
      <c r="F50" s="54" t="s">
        <v>34</v>
      </c>
      <c r="G50" s="64" t="s">
        <v>43</v>
      </c>
      <c r="H50" s="64" t="s">
        <v>36</v>
      </c>
      <c r="I50" s="22">
        <f t="shared" si="1"/>
        <v>4</v>
      </c>
    </row>
    <row r="51" spans="1:9" ht="14.25" thickTop="1">
      <c r="A51" s="45">
        <v>42677</v>
      </c>
      <c r="B51" s="75" t="s">
        <v>26</v>
      </c>
      <c r="C51" s="69" t="s">
        <v>25</v>
      </c>
      <c r="D51" s="69" t="s">
        <v>34</v>
      </c>
      <c r="E51" s="69"/>
      <c r="F51" s="46" t="s">
        <v>34</v>
      </c>
      <c r="G51" s="69" t="s">
        <v>43</v>
      </c>
      <c r="H51" s="69"/>
      <c r="I51" s="22">
        <f t="shared" si="1"/>
        <v>1</v>
      </c>
    </row>
    <row r="52" spans="1:9">
      <c r="A52" s="11">
        <v>42679</v>
      </c>
      <c r="B52" s="12" t="s">
        <v>24</v>
      </c>
      <c r="C52" s="28" t="s">
        <v>36</v>
      </c>
      <c r="D52" s="28" t="s">
        <v>36</v>
      </c>
      <c r="E52" s="25"/>
      <c r="F52" s="28" t="s">
        <v>35</v>
      </c>
      <c r="G52" s="25" t="s">
        <v>34</v>
      </c>
      <c r="H52" s="28" t="s">
        <v>36</v>
      </c>
      <c r="I52" s="22">
        <f t="shared" si="1"/>
        <v>4</v>
      </c>
    </row>
    <row r="53" spans="1:9" ht="14.25" thickBot="1">
      <c r="A53" s="49">
        <v>42680</v>
      </c>
      <c r="B53" s="50" t="s">
        <v>16</v>
      </c>
      <c r="C53" s="73" t="s">
        <v>36</v>
      </c>
      <c r="D53" s="73" t="s">
        <v>36</v>
      </c>
      <c r="E53" s="73"/>
      <c r="F53" s="73" t="s">
        <v>35</v>
      </c>
      <c r="G53" s="73" t="s">
        <v>43</v>
      </c>
      <c r="H53" s="73" t="s">
        <v>36</v>
      </c>
      <c r="I53" s="22">
        <f t="shared" si="1"/>
        <v>5</v>
      </c>
    </row>
    <row r="54" spans="1:9" ht="14.25" thickTop="1">
      <c r="A54" s="40">
        <v>42686</v>
      </c>
      <c r="B54" s="41" t="s">
        <v>24</v>
      </c>
      <c r="C54" s="65" t="s">
        <v>36</v>
      </c>
      <c r="D54" s="65" t="s">
        <v>34</v>
      </c>
      <c r="E54" s="65"/>
      <c r="F54" s="59" t="s">
        <v>35</v>
      </c>
      <c r="G54" s="59" t="s">
        <v>43</v>
      </c>
      <c r="H54" s="65" t="s">
        <v>36</v>
      </c>
      <c r="I54" s="22">
        <f t="shared" si="1"/>
        <v>4</v>
      </c>
    </row>
    <row r="55" spans="1:9" ht="14.25" thickBot="1">
      <c r="A55" s="53">
        <v>42687</v>
      </c>
      <c r="B55" s="54" t="s">
        <v>16</v>
      </c>
      <c r="C55" s="64" t="s">
        <v>36</v>
      </c>
      <c r="D55" s="64" t="s">
        <v>36</v>
      </c>
      <c r="E55" s="64"/>
      <c r="F55" s="64" t="s">
        <v>35</v>
      </c>
      <c r="G55" s="64" t="s">
        <v>43</v>
      </c>
      <c r="H55" s="64" t="s">
        <v>36</v>
      </c>
      <c r="I55" s="22">
        <f t="shared" si="1"/>
        <v>5</v>
      </c>
    </row>
    <row r="56" spans="1:9" ht="14.25" thickTop="1">
      <c r="A56" s="45">
        <v>42693</v>
      </c>
      <c r="B56" s="46" t="s">
        <v>24</v>
      </c>
      <c r="C56" s="69" t="s">
        <v>36</v>
      </c>
      <c r="D56" s="69" t="s">
        <v>34</v>
      </c>
      <c r="E56" s="69"/>
      <c r="F56" s="69" t="s">
        <v>34</v>
      </c>
      <c r="G56" s="69" t="s">
        <v>34</v>
      </c>
      <c r="H56" s="69" t="s">
        <v>36</v>
      </c>
      <c r="I56" s="22">
        <f t="shared" si="1"/>
        <v>2</v>
      </c>
    </row>
    <row r="57" spans="1:9" ht="14.25" thickBot="1">
      <c r="A57" s="49">
        <v>42694</v>
      </c>
      <c r="B57" s="50" t="s">
        <v>16</v>
      </c>
      <c r="C57" s="73" t="s">
        <v>36</v>
      </c>
      <c r="D57" s="73" t="s">
        <v>36</v>
      </c>
      <c r="E57" s="73"/>
      <c r="F57" s="73" t="s">
        <v>34</v>
      </c>
      <c r="G57" s="73" t="s">
        <v>43</v>
      </c>
      <c r="H57" s="73" t="s">
        <v>25</v>
      </c>
      <c r="I57" s="22">
        <f t="shared" si="1"/>
        <v>3</v>
      </c>
    </row>
    <row r="58" spans="1:9" ht="14.25" thickTop="1">
      <c r="A58" s="40">
        <v>42697</v>
      </c>
      <c r="B58" s="41"/>
      <c r="C58" s="65" t="s">
        <v>36</v>
      </c>
      <c r="D58" s="65" t="s">
        <v>34</v>
      </c>
      <c r="E58" s="65"/>
      <c r="F58" s="65" t="s">
        <v>34</v>
      </c>
      <c r="G58" s="65" t="s">
        <v>43</v>
      </c>
      <c r="H58" s="65" t="s">
        <v>25</v>
      </c>
      <c r="I58" s="22">
        <f t="shared" si="1"/>
        <v>2</v>
      </c>
    </row>
    <row r="59" spans="1:9">
      <c r="A59" s="11">
        <v>42700</v>
      </c>
      <c r="B59" s="12" t="s">
        <v>24</v>
      </c>
      <c r="C59" s="23" t="s">
        <v>36</v>
      </c>
      <c r="D59" s="6" t="s">
        <v>34</v>
      </c>
      <c r="E59" s="6"/>
      <c r="F59" s="6" t="s">
        <v>34</v>
      </c>
      <c r="G59" s="25" t="s">
        <v>43</v>
      </c>
      <c r="H59" s="23" t="s">
        <v>36</v>
      </c>
      <c r="I59" s="22">
        <f t="shared" si="1"/>
        <v>3</v>
      </c>
    </row>
    <row r="60" spans="1:9">
      <c r="A60" s="11">
        <v>42701</v>
      </c>
      <c r="B60" s="12" t="s">
        <v>16</v>
      </c>
      <c r="C60" s="23" t="s">
        <v>36</v>
      </c>
      <c r="D60" s="23" t="s">
        <v>36</v>
      </c>
      <c r="E60" s="6"/>
      <c r="F60" s="6" t="s">
        <v>34</v>
      </c>
      <c r="G60" s="25" t="s">
        <v>43</v>
      </c>
      <c r="H60" s="6" t="s">
        <v>33</v>
      </c>
      <c r="I60" s="22">
        <f t="shared" si="1"/>
        <v>3</v>
      </c>
    </row>
  </sheetData>
  <autoFilter ref="A1:H60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日程</vt:lpstr>
      <vt:lpstr>勝敗表</vt:lpstr>
      <vt:lpstr>連絡先名簿</vt:lpstr>
      <vt:lpstr>日程検討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2016-07-12T08:37:43Z</dcterms:modified>
</cp:coreProperties>
</file>